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ilicast1-my.sharepoint.com/personal/sdavis_utilicast_com/Documents/Desktop/"/>
    </mc:Choice>
  </mc:AlternateContent>
  <xr:revisionPtr revIDLastSave="0" documentId="8_{CA9A0C5B-E9A3-47B6-804E-A7B7DCD51F5C}" xr6:coauthVersionLast="47" xr6:coauthVersionMax="47" xr10:uidLastSave="{00000000-0000-0000-0000-000000000000}"/>
  <bookViews>
    <workbookView xWindow="-110" yWindow="-110" windowWidth="19420" windowHeight="10300" xr2:uid="{4EAFFB08-2DCA-B94F-A30E-E3EDA9EABEF3}"/>
  </bookViews>
  <sheets>
    <sheet name="Sheet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4" i="1" l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N64" i="1"/>
  <c r="Z75" i="1"/>
  <c r="Y75" i="1"/>
  <c r="X75" i="1"/>
  <c r="AA64" i="1"/>
  <c r="AN74" i="1"/>
  <c r="AA74" i="1"/>
  <c r="N17" i="1"/>
  <c r="AN69" i="1"/>
  <c r="AA69" i="1"/>
  <c r="AA42" i="1"/>
  <c r="AN71" i="1"/>
  <c r="AA73" i="1"/>
  <c r="AA72" i="1"/>
  <c r="AA71" i="1"/>
  <c r="U45" i="1"/>
  <c r="V45" i="1"/>
  <c r="W45" i="1"/>
  <c r="T45" i="1"/>
  <c r="S45" i="1"/>
  <c r="R45" i="1"/>
  <c r="Q45" i="1"/>
  <c r="P45" i="1"/>
  <c r="O45" i="1"/>
  <c r="M45" i="1"/>
  <c r="AA43" i="1"/>
  <c r="AA41" i="1"/>
  <c r="K18" i="1"/>
  <c r="J18" i="1"/>
  <c r="I18" i="1"/>
  <c r="H18" i="1"/>
  <c r="G18" i="1"/>
  <c r="F18" i="1"/>
  <c r="E18" i="1"/>
  <c r="D18" i="1"/>
  <c r="C18" i="1"/>
  <c r="B18" i="1"/>
  <c r="AN70" i="1"/>
  <c r="AA70" i="1"/>
  <c r="AN67" i="1"/>
  <c r="AN66" i="1"/>
  <c r="AA40" i="1"/>
  <c r="AA39" i="1"/>
  <c r="N39" i="1"/>
  <c r="AM79" i="1" l="1"/>
  <c r="AL79" i="1"/>
  <c r="AK79" i="1"/>
  <c r="AJ79" i="1"/>
  <c r="AI79" i="1"/>
  <c r="AH79" i="1"/>
  <c r="AG79" i="1"/>
  <c r="AF79" i="1"/>
  <c r="AE79" i="1"/>
  <c r="AD79" i="1"/>
  <c r="AC79" i="1"/>
  <c r="AB79" i="1"/>
  <c r="AN68" i="1"/>
  <c r="AN65" i="1"/>
  <c r="AN63" i="1"/>
  <c r="AN75" i="1" s="1"/>
  <c r="AN62" i="1"/>
  <c r="AN61" i="1"/>
  <c r="Z79" i="1"/>
  <c r="Y79" i="1"/>
  <c r="X79" i="1"/>
  <c r="AA68" i="1"/>
  <c r="AA65" i="1"/>
  <c r="AA63" i="1"/>
  <c r="AA75" i="1" s="1"/>
  <c r="AA62" i="1"/>
  <c r="AA61" i="1"/>
  <c r="W79" i="1"/>
  <c r="V79" i="1"/>
  <c r="U79" i="1"/>
  <c r="T79" i="1"/>
  <c r="S79" i="1"/>
  <c r="R79" i="1"/>
  <c r="Q79" i="1"/>
  <c r="P79" i="1"/>
  <c r="O79" i="1"/>
  <c r="AA38" i="1"/>
  <c r="AA37" i="1"/>
  <c r="M79" i="1"/>
  <c r="AA36" i="1"/>
  <c r="AA35" i="1"/>
  <c r="AA34" i="1"/>
  <c r="AA33" i="1"/>
  <c r="N37" i="1"/>
  <c r="N36" i="1"/>
  <c r="N35" i="1"/>
  <c r="N34" i="1"/>
  <c r="N33" i="1"/>
  <c r="K79" i="1"/>
  <c r="J79" i="1"/>
  <c r="I79" i="1"/>
  <c r="H79" i="1"/>
  <c r="G79" i="1"/>
  <c r="F79" i="1"/>
  <c r="E79" i="1"/>
  <c r="D79" i="1"/>
  <c r="C79" i="1"/>
  <c r="B79" i="1"/>
  <c r="N16" i="1"/>
  <c r="N15" i="1"/>
  <c r="AA45" i="1" l="1"/>
  <c r="AA79" i="1" s="1"/>
  <c r="N18" i="1"/>
  <c r="AO18" i="1" s="1"/>
  <c r="AN84" i="1"/>
  <c r="AN79" i="1"/>
  <c r="AA84" i="1"/>
  <c r="AA80" i="1" l="1"/>
  <c r="AA81" i="1" s="1"/>
  <c r="AN80" i="1"/>
  <c r="AN81" i="1" s="1"/>
  <c r="AO75" i="1"/>
  <c r="N44" i="1"/>
  <c r="N45" i="1" s="1"/>
  <c r="L45" i="1"/>
  <c r="L79" i="1" s="1"/>
  <c r="N84" i="1" s="1"/>
  <c r="N79" i="1" l="1"/>
  <c r="AO45" i="1"/>
  <c r="AO79" i="1" s="1"/>
  <c r="AO80" i="1" l="1"/>
  <c r="AO81" i="1" s="1"/>
  <c r="N80" i="1"/>
  <c r="N81" i="1" s="1"/>
  <c r="AO86" i="1" s="1"/>
  <c r="AO84" i="1"/>
</calcChain>
</file>

<file path=xl/sharedStrings.xml><?xml version="1.0" encoding="utf-8"?>
<sst xmlns="http://schemas.openxmlformats.org/spreadsheetml/2006/main" count="117" uniqueCount="78">
  <si>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</si>
  <si>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</si>
  <si>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</si>
  <si>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</si>
  <si>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</si>
  <si>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</si>
  <si>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</si>
  <si>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</si>
  <si>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</si>
  <si>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</si>
  <si>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</si>
  <si>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</si>
  <si>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TOTAL</t>
  </si>
  <si>
    <t xml:space="preserve">                                    TIMELINE</t>
  </si>
  <si>
    <t>ACTIVITIES</t>
  </si>
  <si>
    <t>GRAND</t>
  </si>
  <si>
    <t>~ Prepartion Efforts (1/1/25 - 10/31/25)</t>
  </si>
  <si>
    <t xml:space="preserve">     ~ Activities</t>
  </si>
  <si>
    <t xml:space="preserve">          ~ Draft Budget/staffing/JDs</t>
  </si>
  <si>
    <t xml:space="preserve">          ~ Draft service agmt key terms</t>
  </si>
  <si>
    <t xml:space="preserve">          ~ Draft tariff language</t>
  </si>
  <si>
    <t xml:space="preserve">          ~ Develop RO Corp. Documents</t>
  </si>
  <si>
    <t xml:space="preserve">          ~ Develop IRS filing</t>
  </si>
  <si>
    <t xml:space="preserve">          ~ Finalize Stakeholder process</t>
  </si>
  <si>
    <t xml:space="preserve">          ~ Finalize NC process</t>
  </si>
  <si>
    <t xml:space="preserve">          ~ Interim board selection process</t>
  </si>
  <si>
    <t xml:space="preserve">               ~ CAISO VP scope</t>
  </si>
  <si>
    <t xml:space="preserve">     ~ Support</t>
  </si>
  <si>
    <t xml:space="preserve">          ~ Utilicast PM </t>
  </si>
  <si>
    <t xml:space="preserve">          ~ Legal Consultant</t>
  </si>
  <si>
    <t xml:space="preserve">          ~ TOTAL</t>
  </si>
  <si>
    <t xml:space="preserve">          ~ Initiate ED selection process</t>
  </si>
  <si>
    <t xml:space="preserve">          ~ Seat interim board/ED</t>
  </si>
  <si>
    <t xml:space="preserve">          ~ Approve/file RO corp. docs.</t>
  </si>
  <si>
    <t xml:space="preserve">          ~ Approve/submit IRS filing</t>
  </si>
  <si>
    <t xml:space="preserve">          ~ Initiate board NC proces</t>
  </si>
  <si>
    <t xml:space="preserve">          ~ Initiate GC selection process</t>
  </si>
  <si>
    <t xml:space="preserve">          ~ Develop policy for tariff language</t>
  </si>
  <si>
    <t xml:space="preserve">          ~ Develop term sheet for service agmt</t>
  </si>
  <si>
    <t xml:space="preserve">     ~Activities</t>
  </si>
  <si>
    <t xml:space="preserve">          ~ Interim ED Comp.</t>
  </si>
  <si>
    <t>~ Implementation Efforts (10/1/26 - 12/31/27)</t>
  </si>
  <si>
    <t xml:space="preserve">          ~ Finalize selection of ED &amp; GC</t>
  </si>
  <si>
    <t xml:space="preserve">          ~ Finalize draft tariff and service agmt</t>
  </si>
  <si>
    <t xml:space="preserve">          ~ Initiate support staff selection</t>
  </si>
  <si>
    <t xml:space="preserve">               ~ Admin staff</t>
  </si>
  <si>
    <t xml:space="preserve">               ~ HR staff</t>
  </si>
  <si>
    <t xml:space="preserve">               ~ Legal staff/consultant</t>
  </si>
  <si>
    <t xml:space="preserve">          ~ Stakeholder process for tariff/agmt</t>
  </si>
  <si>
    <t xml:space="preserve">          ~ Approve tariff/agmt; FERC filing</t>
  </si>
  <si>
    <t xml:space="preserve">          ~ FERC approval</t>
  </si>
  <si>
    <t xml:space="preserve">          ~ Selection of CAISO Markets VP</t>
  </si>
  <si>
    <t xml:space="preserve">          ~ Initiate stakeholder issues process</t>
  </si>
  <si>
    <t xml:space="preserve">               ~ Accounting</t>
  </si>
  <si>
    <t xml:space="preserve">          ~ HR support consultant</t>
  </si>
  <si>
    <t xml:space="preserve">          ~ Utilicast PM</t>
  </si>
  <si>
    <t>~ GRAND TOTAL</t>
  </si>
  <si>
    <t xml:space="preserve">          ~ Legal Support &amp; GC comp</t>
  </si>
  <si>
    <t xml:space="preserve">          ~ Travel Allowance</t>
  </si>
  <si>
    <t xml:space="preserve">          ~ Insurance (D&amp;O, etc.)</t>
  </si>
  <si>
    <t xml:space="preserve">          ~ Stakeholder Manager</t>
  </si>
  <si>
    <t xml:space="preserve">          ~ Global Impact</t>
  </si>
  <si>
    <t>~ INITIAL TOTAL</t>
  </si>
  <si>
    <t xml:space="preserve">     ~ Contingency @ 10%</t>
  </si>
  <si>
    <t xml:space="preserve">          ~ Office Space</t>
  </si>
  <si>
    <t xml:space="preserve">          ~ IT Equipment @ $5k/person (5)</t>
  </si>
  <si>
    <t xml:space="preserve">          ~ Office Equipment @ $2.5k/person (5)</t>
  </si>
  <si>
    <t xml:space="preserve">          ~ Office Equipment @ $2.5K/person (8)</t>
  </si>
  <si>
    <t xml:space="preserve">          ~ CAISO Support to RO ($10k/month)</t>
  </si>
  <si>
    <t xml:space="preserve">          ~ Tariff Expert Support</t>
  </si>
  <si>
    <t xml:space="preserve">          ~ Support Staff &amp; ED comp</t>
  </si>
  <si>
    <t xml:space="preserve">          ~ Formation Board D&amp;O Ins.</t>
  </si>
  <si>
    <t xml:space="preserve">          ~ IT Equipment @$5k/person (8)</t>
  </si>
  <si>
    <t xml:space="preserve">          ~ Placement Firm ( Bd, ED, GC, Stldr Mgr)</t>
  </si>
  <si>
    <t>~ Formation Efforts (11/1/25 - 9/30/26)</t>
  </si>
  <si>
    <t xml:space="preserve">          ~ Initial RO Board Comp (5 members)</t>
  </si>
  <si>
    <t xml:space="preserve">          ~ RO Board comp (5 members)</t>
  </si>
  <si>
    <t xml:space="preserve">          ~ Seat initial RO Board (5 seats)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</si>
</sst>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double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auto="1"/>
      </right>
      <top/>
      <bottom style="double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auto="1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44" fontId="0" fillId="0" borderId="1" xfId="1" applyFont="1" applyBorder="1"/>
    <xf numFmtId="0" fontId="2" fillId="0" borderId="4" xfId="0" applyFont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2" fillId="0" borderId="6" xfId="0" applyFont="1" applyBorder="1" applyAlignment="1">
      <alignment horizontal="center"/>
    </xf>
    <xf numFmtId="0" fontId="0" fillId="0" borderId="5" xfId="0" applyBorder="1"/>
    <xf numFmtId="44" fontId="0" fillId="0" borderId="5" xfId="1" applyFont="1" applyBorder="1"/>
    <xf numFmtId="44" fontId="0" fillId="0" borderId="3" xfId="0" applyNumberFormat="1" applyBorder="1"/>
    <xf numFmtId="44" fontId="0" fillId="0" borderId="5" xfId="0" applyNumberFormat="1" applyBorder="1"/>
    <xf numFmtId="44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2" fillId="0" borderId="8" xfId="0" applyFont="1" applyBorder="1" applyAlignment="1">
      <alignment horizontal="center"/>
    </xf>
    <xf numFmtId="0" fontId="0" fillId="0" borderId="7" xfId="0" applyBorder="1"/>
    <xf numFmtId="44" fontId="0" fillId="0" borderId="7" xfId="1" applyFont="1" applyBorder="1"/>
    <xf numFmtId="44" fontId="0" fillId="0" borderId="7" xfId="0" applyNumberFormat="1" applyBorder="1"/>
    <xf numFmtId="0" fontId="0" fillId="0" borderId="8" xfId="0" applyBorder="1"/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2" fillId="0" borderId="11" xfId="0" applyFont="1" applyBorder="1" applyAlignment="1">
      <alignment horizontal="right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44" fontId="0" fillId="0" borderId="16" xfId="0" applyNumberFormat="1" applyBorder="1"/>
    <xf numFmtId="44" fontId="0" fillId="0" borderId="16" xfId="1" applyFont="1" applyBorder="1"/>
    <xf numFmtId="0" fontId="0" fillId="0" borderId="9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4" fontId="0" fillId="0" borderId="0" xfId="0" applyNumberFormat="1"/>
    <xf numFmtId="44" fontId="0" fillId="0" borderId="23" xfId="1" applyFont="1" applyBorder="1"/>
    <xf numFmtId="44" fontId="0" fillId="0" borderId="24" xfId="0" applyNumberFormat="1" applyBorder="1"/>
    <xf numFmtId="44" fontId="0" fillId="0" borderId="25" xfId="0" applyNumberFormat="1" applyBorder="1"/>
    <xf numFmtId="44" fontId="0" fillId="0" borderId="26" xfId="0" applyNumberFormat="1" applyBorder="1"/>
    <xf numFmtId="44" fontId="0" fillId="0" borderId="27" xfId="0" applyNumberFormat="1" applyBorder="1"/>
    <xf numFmtId="44" fontId="0" fillId="0" borderId="28" xfId="0" applyNumberFormat="1" applyBorder="1"/>
    <xf numFmtId="44" fontId="0" fillId="0" borderId="29" xfId="0" applyNumberFormat="1" applyBorder="1"/>
    <xf numFmtId="0" fontId="0" fillId="0" borderId="3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FC47-B1A1-674E-B6F3-C73C010A473F}">
  <dimension ref="A1:AO86"/>
  <sheetViews>
    <sheetView tabSelected="1" topLeftCell="A21" workbookViewId="0">
      <pane xSplit="1" topLeftCell="B1" activePane="topRight" state="frozen"/>
      <selection pane="topRight" activeCell="A32" sqref="A32"/>
    </sheetView>
  </sheetViews>
  <sheetFormatPr defaultColWidth="10.6640625" defaultRowHeight="16" x14ac:dyDescent="0.4"/>
  <cols>
    <col min="1" max="1" width="37" customWidth="1"/>
    <col min="2" max="11" width="11.5" bestFit="1" customWidth="1"/>
    <col min="12" max="12" width="12.5" bestFit="1" customWidth="1"/>
    <col min="13" max="13" width="12.83203125" customWidth="1"/>
    <col min="14" max="14" width="12.5" bestFit="1" customWidth="1"/>
    <col min="15" max="15" width="12.1640625" customWidth="1"/>
    <col min="16" max="17" width="12.33203125" customWidth="1"/>
    <col min="18" max="18" width="12.6640625" customWidth="1"/>
    <col min="19" max="20" width="12.5" customWidth="1"/>
    <col min="21" max="21" width="12.1640625" customWidth="1"/>
    <col min="22" max="24" width="12.5" customWidth="1"/>
    <col min="25" max="25" width="12.6640625" customWidth="1"/>
    <col min="26" max="26" width="12.33203125" customWidth="1"/>
    <col min="27" max="27" width="14" bestFit="1" customWidth="1"/>
    <col min="28" max="29" width="12.83203125" customWidth="1"/>
    <col min="30" max="30" width="12.5" customWidth="1"/>
    <col min="31" max="31" width="12.33203125" customWidth="1"/>
    <col min="32" max="32" width="12.1640625" customWidth="1"/>
    <col min="33" max="35" width="12.5" customWidth="1"/>
    <col min="36" max="36" width="12.6640625" customWidth="1"/>
    <col min="37" max="37" width="12.5" customWidth="1"/>
    <col min="38" max="38" width="12.6640625" customWidth="1"/>
    <col min="39" max="39" width="12.1640625" customWidth="1"/>
    <col min="40" max="41" width="14" bestFit="1" customWidth="1"/>
  </cols>
  <sheetData>
    <row r="1" spans="1:41" x14ac:dyDescent="0.4">
      <c r="A1" s="21" t="s">
        <v>13</v>
      </c>
      <c r="B1" s="22"/>
      <c r="C1" s="22"/>
      <c r="D1" s="22"/>
      <c r="E1" s="22"/>
      <c r="F1" s="22"/>
      <c r="G1" s="23">
        <v>2025</v>
      </c>
      <c r="H1" s="22"/>
      <c r="I1" s="22"/>
      <c r="J1" s="22"/>
      <c r="K1" s="22"/>
      <c r="L1" s="22"/>
      <c r="M1" s="22"/>
      <c r="N1" s="24"/>
      <c r="O1" s="22"/>
      <c r="P1" s="22"/>
      <c r="Q1" s="22"/>
      <c r="R1" s="22"/>
      <c r="S1" s="22"/>
      <c r="T1" s="23">
        <v>2026</v>
      </c>
      <c r="U1" s="22"/>
      <c r="V1" s="22"/>
      <c r="W1" s="22"/>
      <c r="X1" s="22"/>
      <c r="Y1" s="22"/>
      <c r="Z1" s="22"/>
      <c r="AA1" s="24"/>
      <c r="AB1" s="22"/>
      <c r="AC1" s="22"/>
      <c r="AD1" s="22"/>
      <c r="AE1" s="22"/>
      <c r="AF1" s="22"/>
      <c r="AG1" s="23">
        <v>2027</v>
      </c>
      <c r="AH1" s="22"/>
      <c r="AI1" s="22"/>
      <c r="AJ1" s="22"/>
      <c r="AK1" s="22"/>
      <c r="AL1" s="22"/>
      <c r="AM1" s="22"/>
      <c r="AN1" s="24"/>
      <c r="AO1" s="25" t="s">
        <v>15</v>
      </c>
    </row>
    <row r="2" spans="1:41" ht="16.5" thickBot="1" x14ac:dyDescent="0.45">
      <c r="A2" s="26" t="s">
        <v>14</v>
      </c>
      <c r="B2" s="4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16" t="s">
        <v>11</v>
      </c>
      <c r="N2" s="2" t="s">
        <v>12</v>
      </c>
      <c r="O2" s="4" t="s">
        <v>0</v>
      </c>
      <c r="P2" s="7" t="s">
        <v>1</v>
      </c>
      <c r="Q2" s="7" t="s">
        <v>2</v>
      </c>
      <c r="R2" s="7" t="s">
        <v>3</v>
      </c>
      <c r="S2" s="7" t="s">
        <v>4</v>
      </c>
      <c r="T2" s="7" t="s">
        <v>5</v>
      </c>
      <c r="U2" s="7" t="s">
        <v>6</v>
      </c>
      <c r="V2" s="7" t="s">
        <v>7</v>
      </c>
      <c r="W2" s="7" t="s">
        <v>8</v>
      </c>
      <c r="X2" s="7" t="s">
        <v>9</v>
      </c>
      <c r="Y2" s="7" t="s">
        <v>10</v>
      </c>
      <c r="Z2" s="16" t="s">
        <v>11</v>
      </c>
      <c r="AA2" s="2" t="s">
        <v>12</v>
      </c>
      <c r="AB2" s="4" t="s">
        <v>0</v>
      </c>
      <c r="AC2" s="7" t="s">
        <v>1</v>
      </c>
      <c r="AD2" s="7" t="s">
        <v>2</v>
      </c>
      <c r="AE2" s="7" t="s">
        <v>3</v>
      </c>
      <c r="AF2" s="7" t="s">
        <v>4</v>
      </c>
      <c r="AG2" s="7" t="s">
        <v>5</v>
      </c>
      <c r="AH2" s="7" t="s">
        <v>6</v>
      </c>
      <c r="AI2" s="7" t="s">
        <v>7</v>
      </c>
      <c r="AJ2" s="7" t="s">
        <v>8</v>
      </c>
      <c r="AK2" s="7" t="s">
        <v>9</v>
      </c>
      <c r="AL2" s="7" t="s">
        <v>10</v>
      </c>
      <c r="AM2" s="7" t="s">
        <v>11</v>
      </c>
      <c r="AN2" s="2" t="s">
        <v>12</v>
      </c>
      <c r="AO2" s="27" t="s">
        <v>12</v>
      </c>
    </row>
    <row r="3" spans="1:41" ht="16.5" thickTop="1" x14ac:dyDescent="0.4">
      <c r="A3" s="28" t="s">
        <v>16</v>
      </c>
      <c r="B3" s="5"/>
      <c r="C3" s="8"/>
      <c r="D3" s="8"/>
      <c r="E3" s="8"/>
      <c r="F3" s="8"/>
      <c r="G3" s="8"/>
      <c r="H3" s="8"/>
      <c r="I3" s="8"/>
      <c r="J3" s="8"/>
      <c r="K3" s="8"/>
      <c r="L3" s="8"/>
      <c r="M3" s="17"/>
      <c r="N3" s="1"/>
      <c r="O3" s="5"/>
      <c r="P3" s="8"/>
      <c r="Q3" s="8"/>
      <c r="R3" s="8"/>
      <c r="S3" s="8"/>
      <c r="T3" s="8"/>
      <c r="U3" s="8"/>
      <c r="V3" s="8"/>
      <c r="W3" s="8"/>
      <c r="X3" s="8"/>
      <c r="Y3" s="8"/>
      <c r="Z3" s="17"/>
      <c r="AA3" s="1"/>
      <c r="AB3" s="5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1"/>
      <c r="AO3" s="29"/>
    </row>
    <row r="4" spans="1:41" x14ac:dyDescent="0.4">
      <c r="A4" s="28" t="s">
        <v>17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17"/>
      <c r="N4" s="1"/>
      <c r="O4" s="5"/>
      <c r="P4" s="8"/>
      <c r="Q4" s="8"/>
      <c r="R4" s="8"/>
      <c r="S4" s="8"/>
      <c r="T4" s="8"/>
      <c r="U4" s="8"/>
      <c r="V4" s="8"/>
      <c r="W4" s="8"/>
      <c r="X4" s="8"/>
      <c r="Y4" s="8"/>
      <c r="Z4" s="17"/>
      <c r="AA4" s="1"/>
      <c r="AB4" s="5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1"/>
      <c r="AO4" s="29"/>
    </row>
    <row r="5" spans="1:41" x14ac:dyDescent="0.4">
      <c r="A5" s="28" t="s">
        <v>18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17"/>
      <c r="N5" s="1"/>
      <c r="O5" s="5"/>
      <c r="P5" s="8"/>
      <c r="Q5" s="8"/>
      <c r="R5" s="8"/>
      <c r="S5" s="8"/>
      <c r="T5" s="8"/>
      <c r="U5" s="8"/>
      <c r="V5" s="8"/>
      <c r="W5" s="8"/>
      <c r="X5" s="8"/>
      <c r="Y5" s="8"/>
      <c r="Z5" s="17"/>
      <c r="AA5" s="1"/>
      <c r="AB5" s="5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1"/>
      <c r="AO5" s="29"/>
    </row>
    <row r="6" spans="1:41" x14ac:dyDescent="0.4">
      <c r="A6" s="28" t="s">
        <v>19</v>
      </c>
      <c r="B6" s="5"/>
      <c r="C6" s="8"/>
      <c r="D6" s="8"/>
      <c r="E6" s="8"/>
      <c r="F6" s="8"/>
      <c r="G6" s="8"/>
      <c r="H6" s="8"/>
      <c r="I6" s="8"/>
      <c r="J6" s="8"/>
      <c r="K6" s="8"/>
      <c r="L6" s="8"/>
      <c r="M6" s="17"/>
      <c r="N6" s="1"/>
      <c r="O6" s="5"/>
      <c r="P6" s="8"/>
      <c r="Q6" s="8"/>
      <c r="R6" s="8"/>
      <c r="S6" s="8"/>
      <c r="T6" s="8"/>
      <c r="U6" s="8"/>
      <c r="V6" s="8"/>
      <c r="W6" s="8"/>
      <c r="X6" s="8"/>
      <c r="Y6" s="8"/>
      <c r="Z6" s="17"/>
      <c r="AA6" s="1"/>
      <c r="AB6" s="5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1"/>
      <c r="AO6" s="29"/>
    </row>
    <row r="7" spans="1:41" x14ac:dyDescent="0.4">
      <c r="A7" s="28" t="s">
        <v>26</v>
      </c>
      <c r="B7" s="5"/>
      <c r="C7" s="8"/>
      <c r="D7" s="8"/>
      <c r="E7" s="8"/>
      <c r="F7" s="8"/>
      <c r="G7" s="8"/>
      <c r="H7" s="8"/>
      <c r="I7" s="8"/>
      <c r="J7" s="8"/>
      <c r="K7" s="8"/>
      <c r="L7" s="8"/>
      <c r="M7" s="17"/>
      <c r="N7" s="1"/>
      <c r="O7" s="5"/>
      <c r="P7" s="8"/>
      <c r="Q7" s="8"/>
      <c r="R7" s="8"/>
      <c r="S7" s="8"/>
      <c r="T7" s="8"/>
      <c r="U7" s="8"/>
      <c r="V7" s="8"/>
      <c r="W7" s="8"/>
      <c r="X7" s="8"/>
      <c r="Y7" s="8"/>
      <c r="Z7" s="17"/>
      <c r="AA7" s="1"/>
      <c r="AB7" s="5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1"/>
      <c r="AO7" s="29"/>
    </row>
    <row r="8" spans="1:41" x14ac:dyDescent="0.4">
      <c r="A8" s="28" t="s">
        <v>20</v>
      </c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17"/>
      <c r="N8" s="1"/>
      <c r="O8" s="5"/>
      <c r="P8" s="8"/>
      <c r="Q8" s="8"/>
      <c r="R8" s="8"/>
      <c r="S8" s="8"/>
      <c r="T8" s="8"/>
      <c r="U8" s="8"/>
      <c r="V8" s="8"/>
      <c r="W8" s="8"/>
      <c r="X8" s="8"/>
      <c r="Y8" s="8"/>
      <c r="Z8" s="17"/>
      <c r="AA8" s="1"/>
      <c r="AB8" s="5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1"/>
      <c r="AO8" s="29"/>
    </row>
    <row r="9" spans="1:41" x14ac:dyDescent="0.4">
      <c r="A9" s="28" t="s">
        <v>21</v>
      </c>
      <c r="B9" s="5"/>
      <c r="C9" s="8"/>
      <c r="D9" s="8"/>
      <c r="E9" s="8"/>
      <c r="F9" s="8"/>
      <c r="G9" s="8"/>
      <c r="H9" s="8"/>
      <c r="I9" s="8"/>
      <c r="J9" s="8"/>
      <c r="K9" s="8"/>
      <c r="L9" s="8"/>
      <c r="M9" s="17"/>
      <c r="N9" s="1"/>
      <c r="O9" s="5"/>
      <c r="P9" s="8"/>
      <c r="Q9" s="8"/>
      <c r="R9" s="8"/>
      <c r="S9" s="8"/>
      <c r="T9" s="8"/>
      <c r="U9" s="8"/>
      <c r="V9" s="8"/>
      <c r="W9" s="8"/>
      <c r="X9" s="8"/>
      <c r="Y9" s="8"/>
      <c r="Z9" s="17"/>
      <c r="AA9" s="1"/>
      <c r="AB9" s="5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1"/>
      <c r="AO9" s="29"/>
    </row>
    <row r="10" spans="1:41" x14ac:dyDescent="0.4">
      <c r="A10" s="28" t="s">
        <v>22</v>
      </c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  <c r="M10" s="17"/>
      <c r="N10" s="1"/>
      <c r="O10" s="5"/>
      <c r="P10" s="8"/>
      <c r="Q10" s="8"/>
      <c r="R10" s="8"/>
      <c r="S10" s="8"/>
      <c r="T10" s="8"/>
      <c r="U10" s="8"/>
      <c r="V10" s="8"/>
      <c r="W10" s="8"/>
      <c r="X10" s="8"/>
      <c r="Y10" s="8"/>
      <c r="Z10" s="17"/>
      <c r="AA10" s="1"/>
      <c r="AB10" s="5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1"/>
      <c r="AO10" s="29"/>
    </row>
    <row r="11" spans="1:41" x14ac:dyDescent="0.4">
      <c r="A11" s="28" t="s">
        <v>23</v>
      </c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17"/>
      <c r="N11" s="1"/>
      <c r="O11" s="5"/>
      <c r="P11" s="8"/>
      <c r="Q11" s="8"/>
      <c r="R11" s="8"/>
      <c r="S11" s="8"/>
      <c r="T11" s="8"/>
      <c r="U11" s="8"/>
      <c r="V11" s="8"/>
      <c r="W11" s="8"/>
      <c r="X11" s="8"/>
      <c r="Y11" s="8"/>
      <c r="Z11" s="17"/>
      <c r="AA11" s="1"/>
      <c r="AB11" s="5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1"/>
      <c r="AO11" s="29"/>
    </row>
    <row r="12" spans="1:41" x14ac:dyDescent="0.4">
      <c r="A12" s="28" t="s">
        <v>24</v>
      </c>
      <c r="B12" s="5"/>
      <c r="C12" s="8"/>
      <c r="D12" s="8"/>
      <c r="E12" s="8"/>
      <c r="F12" s="8"/>
      <c r="G12" s="8"/>
      <c r="H12" s="8"/>
      <c r="I12" s="8"/>
      <c r="J12" s="8"/>
      <c r="K12" s="8"/>
      <c r="L12" s="8"/>
      <c r="M12" s="17"/>
      <c r="N12" s="1"/>
      <c r="O12" s="5"/>
      <c r="P12" s="8"/>
      <c r="Q12" s="8"/>
      <c r="R12" s="8"/>
      <c r="S12" s="8"/>
      <c r="T12" s="8"/>
      <c r="U12" s="8"/>
      <c r="V12" s="8"/>
      <c r="W12" s="8"/>
      <c r="X12" s="8"/>
      <c r="Y12" s="8"/>
      <c r="Z12" s="17"/>
      <c r="AA12" s="1"/>
      <c r="AB12" s="5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1"/>
      <c r="AO12" s="29"/>
    </row>
    <row r="13" spans="1:41" x14ac:dyDescent="0.4">
      <c r="A13" s="28" t="s">
        <v>25</v>
      </c>
      <c r="B13" s="5"/>
      <c r="C13" s="8"/>
      <c r="D13" s="8"/>
      <c r="E13" s="8"/>
      <c r="F13" s="8"/>
      <c r="G13" s="8"/>
      <c r="H13" s="8"/>
      <c r="I13" s="8"/>
      <c r="J13" s="8"/>
      <c r="K13" s="8"/>
      <c r="L13" s="8"/>
      <c r="M13" s="17"/>
      <c r="N13" s="1"/>
      <c r="O13" s="5"/>
      <c r="P13" s="8"/>
      <c r="Q13" s="8"/>
      <c r="R13" s="8"/>
      <c r="S13" s="8"/>
      <c r="T13" s="8"/>
      <c r="U13" s="8"/>
      <c r="V13" s="8"/>
      <c r="W13" s="8"/>
      <c r="X13" s="8"/>
      <c r="Y13" s="8"/>
      <c r="Z13" s="17"/>
      <c r="AA13" s="1"/>
      <c r="AB13" s="5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1"/>
      <c r="AO13" s="29"/>
    </row>
    <row r="14" spans="1:41" x14ac:dyDescent="0.4">
      <c r="A14" s="28" t="s">
        <v>27</v>
      </c>
      <c r="B14" s="5"/>
      <c r="C14" s="8"/>
      <c r="D14" s="8"/>
      <c r="E14" s="8"/>
      <c r="F14" s="8"/>
      <c r="G14" s="8"/>
      <c r="H14" s="8"/>
      <c r="I14" s="8"/>
      <c r="J14" s="8"/>
      <c r="K14" s="8"/>
      <c r="L14" s="8"/>
      <c r="M14" s="17"/>
      <c r="N14" s="1"/>
      <c r="O14" s="5"/>
      <c r="P14" s="8"/>
      <c r="Q14" s="8"/>
      <c r="R14" s="8"/>
      <c r="S14" s="8"/>
      <c r="T14" s="8"/>
      <c r="U14" s="8"/>
      <c r="V14" s="8"/>
      <c r="W14" s="8"/>
      <c r="X14" s="8"/>
      <c r="Y14" s="8"/>
      <c r="Z14" s="17"/>
      <c r="AA14" s="1"/>
      <c r="AB14" s="5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"/>
      <c r="AO14" s="29"/>
    </row>
    <row r="15" spans="1:41" x14ac:dyDescent="0.4">
      <c r="A15" s="28" t="s">
        <v>28</v>
      </c>
      <c r="B15" s="6">
        <v>9000</v>
      </c>
      <c r="C15" s="9">
        <v>12500</v>
      </c>
      <c r="D15" s="9">
        <v>15000</v>
      </c>
      <c r="E15" s="9">
        <v>15000</v>
      </c>
      <c r="F15" s="9">
        <v>15000</v>
      </c>
      <c r="G15" s="9">
        <v>15000</v>
      </c>
      <c r="H15" s="9">
        <v>15000</v>
      </c>
      <c r="I15" s="9">
        <v>15000</v>
      </c>
      <c r="J15" s="9">
        <v>15000</v>
      </c>
      <c r="K15" s="9">
        <v>15000</v>
      </c>
      <c r="L15" s="9"/>
      <c r="M15" s="18"/>
      <c r="N15" s="3">
        <f>B15+C15+D15+E15+F15+G15+H15+I15+J15+K15</f>
        <v>141500</v>
      </c>
      <c r="O15" s="5"/>
      <c r="P15" s="8"/>
      <c r="Q15" s="8"/>
      <c r="R15" s="8"/>
      <c r="S15" s="8"/>
      <c r="T15" s="8"/>
      <c r="U15" s="8"/>
      <c r="V15" s="8"/>
      <c r="W15" s="8"/>
      <c r="X15" s="8"/>
      <c r="Y15" s="8"/>
      <c r="Z15" s="17"/>
      <c r="AA15" s="1"/>
      <c r="AB15" s="5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1"/>
      <c r="AO15" s="29"/>
    </row>
    <row r="16" spans="1:41" x14ac:dyDescent="0.4">
      <c r="A16" s="28" t="s">
        <v>29</v>
      </c>
      <c r="B16" s="6">
        <v>10000</v>
      </c>
      <c r="C16" s="9">
        <v>10000</v>
      </c>
      <c r="D16" s="9">
        <v>10000</v>
      </c>
      <c r="E16" s="9">
        <v>10000</v>
      </c>
      <c r="F16" s="9">
        <v>10000</v>
      </c>
      <c r="G16" s="9">
        <v>10000</v>
      </c>
      <c r="H16" s="9">
        <v>10000</v>
      </c>
      <c r="I16" s="9">
        <v>10000</v>
      </c>
      <c r="J16" s="9">
        <v>10000</v>
      </c>
      <c r="K16" s="9">
        <v>10000</v>
      </c>
      <c r="L16" s="9"/>
      <c r="M16" s="18"/>
      <c r="N16" s="3">
        <f>B16+C16+D16+E16+F16+G16+H16+I16+J16+K16</f>
        <v>100000</v>
      </c>
      <c r="O16" s="5"/>
      <c r="P16" s="8"/>
      <c r="Q16" s="8"/>
      <c r="R16" s="8"/>
      <c r="S16" s="8"/>
      <c r="T16" s="8"/>
      <c r="U16" s="8"/>
      <c r="V16" s="8"/>
      <c r="W16" s="8"/>
      <c r="X16" s="8"/>
      <c r="Y16" s="8"/>
      <c r="Z16" s="17"/>
      <c r="AA16" s="1"/>
      <c r="AB16" s="5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1"/>
      <c r="AO16" s="29"/>
    </row>
    <row r="17" spans="1:41" x14ac:dyDescent="0.4">
      <c r="A17" s="28" t="s">
        <v>61</v>
      </c>
      <c r="B17" s="6">
        <v>1000</v>
      </c>
      <c r="C17" s="9">
        <v>1000</v>
      </c>
      <c r="D17" s="9">
        <v>2500</v>
      </c>
      <c r="E17" s="9">
        <v>2500</v>
      </c>
      <c r="F17" s="9">
        <v>1000</v>
      </c>
      <c r="G17" s="9">
        <v>3122</v>
      </c>
      <c r="H17" s="9">
        <v>0</v>
      </c>
      <c r="I17" s="9">
        <v>0</v>
      </c>
      <c r="J17" s="9">
        <v>0</v>
      </c>
      <c r="K17" s="9">
        <v>0</v>
      </c>
      <c r="L17" s="9"/>
      <c r="M17" s="18"/>
      <c r="N17" s="3">
        <f>B17+C17+D17+E17+F17+G17+H17+I17+J17+K17</f>
        <v>11122</v>
      </c>
      <c r="O17" s="5"/>
      <c r="P17" s="8"/>
      <c r="Q17" s="8"/>
      <c r="R17" s="8"/>
      <c r="S17" s="8"/>
      <c r="T17" s="8"/>
      <c r="U17" s="8"/>
      <c r="V17" s="8"/>
      <c r="W17" s="8"/>
      <c r="X17" s="8"/>
      <c r="Y17" s="8"/>
      <c r="Z17" s="17"/>
      <c r="AA17" s="1"/>
      <c r="AB17" s="5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1"/>
      <c r="AO17" s="29"/>
    </row>
    <row r="18" spans="1:41" x14ac:dyDescent="0.4">
      <c r="A18" s="28" t="s">
        <v>30</v>
      </c>
      <c r="B18" s="10">
        <f t="shared" ref="B18:K18" si="0">B15+B16+B17</f>
        <v>20000</v>
      </c>
      <c r="C18" s="11">
        <f t="shared" si="0"/>
        <v>23500</v>
      </c>
      <c r="D18" s="11">
        <f t="shared" si="0"/>
        <v>27500</v>
      </c>
      <c r="E18" s="11">
        <f t="shared" si="0"/>
        <v>27500</v>
      </c>
      <c r="F18" s="11">
        <f t="shared" si="0"/>
        <v>26000</v>
      </c>
      <c r="G18" s="11">
        <f t="shared" si="0"/>
        <v>28122</v>
      </c>
      <c r="H18" s="11">
        <f t="shared" si="0"/>
        <v>25000</v>
      </c>
      <c r="I18" s="11">
        <f t="shared" si="0"/>
        <v>25000</v>
      </c>
      <c r="J18" s="11">
        <f t="shared" si="0"/>
        <v>25000</v>
      </c>
      <c r="K18" s="11">
        <f t="shared" si="0"/>
        <v>25000</v>
      </c>
      <c r="L18" s="8"/>
      <c r="M18" s="17"/>
      <c r="N18" s="12">
        <f>N15+N16+N17</f>
        <v>252622</v>
      </c>
      <c r="O18" s="5"/>
      <c r="P18" s="8"/>
      <c r="Q18" s="8"/>
      <c r="R18" s="8"/>
      <c r="S18" s="8"/>
      <c r="T18" s="8"/>
      <c r="U18" s="8"/>
      <c r="V18" s="8"/>
      <c r="W18" s="8"/>
      <c r="X18" s="8"/>
      <c r="Y18" s="8"/>
      <c r="Z18" s="17"/>
      <c r="AA18" s="1"/>
      <c r="AB18" s="5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1"/>
      <c r="AO18" s="30">
        <f>N18</f>
        <v>252622</v>
      </c>
    </row>
    <row r="19" spans="1:41" x14ac:dyDescent="0.4">
      <c r="A19" s="28"/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17"/>
      <c r="N19" s="1"/>
      <c r="O19" s="5"/>
      <c r="P19" s="8"/>
      <c r="Q19" s="8"/>
      <c r="R19" s="8"/>
      <c r="S19" s="8"/>
      <c r="T19" s="8"/>
      <c r="U19" s="8"/>
      <c r="V19" s="8"/>
      <c r="W19" s="8"/>
      <c r="X19" s="8"/>
      <c r="Y19" s="8"/>
      <c r="Z19" s="17"/>
      <c r="AA19" s="1"/>
      <c r="AB19" s="5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1"/>
      <c r="AO19" s="29"/>
    </row>
    <row r="20" spans="1:41" x14ac:dyDescent="0.4">
      <c r="A20" s="28" t="s">
        <v>74</v>
      </c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17"/>
      <c r="N20" s="1"/>
      <c r="O20" s="5"/>
      <c r="P20" s="8"/>
      <c r="Q20" s="8"/>
      <c r="R20" s="8"/>
      <c r="S20" s="8"/>
      <c r="T20" s="8"/>
      <c r="U20" s="8"/>
      <c r="V20" s="8"/>
      <c r="W20" s="8"/>
      <c r="X20" s="8"/>
      <c r="Y20" s="8"/>
      <c r="Z20" s="17"/>
      <c r="AA20" s="1"/>
      <c r="AB20" s="5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1"/>
      <c r="AO20" s="29"/>
    </row>
    <row r="21" spans="1:41" x14ac:dyDescent="0.4">
      <c r="A21" s="28" t="s">
        <v>39</v>
      </c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17"/>
      <c r="N21" s="1"/>
      <c r="O21" s="5"/>
      <c r="P21" s="8"/>
      <c r="Q21" s="8"/>
      <c r="R21" s="8"/>
      <c r="S21" s="8"/>
      <c r="T21" s="8"/>
      <c r="U21" s="8"/>
      <c r="V21" s="8"/>
      <c r="W21" s="8"/>
      <c r="X21" s="8"/>
      <c r="Y21" s="8"/>
      <c r="Z21" s="17"/>
      <c r="AA21" s="1"/>
      <c r="AB21" s="5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1"/>
      <c r="AO21" s="29"/>
    </row>
    <row r="22" spans="1:41" x14ac:dyDescent="0.4">
      <c r="A22" s="28" t="s">
        <v>32</v>
      </c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17"/>
      <c r="N22" s="1"/>
      <c r="O22" s="5"/>
      <c r="P22" s="8"/>
      <c r="Q22" s="8"/>
      <c r="R22" s="8"/>
      <c r="S22" s="8"/>
      <c r="T22" s="8"/>
      <c r="U22" s="8"/>
      <c r="V22" s="8"/>
      <c r="W22" s="8"/>
      <c r="X22" s="8"/>
      <c r="Y22" s="8"/>
      <c r="Z22" s="17"/>
      <c r="AA22" s="1"/>
      <c r="AB22" s="5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1"/>
      <c r="AO22" s="29"/>
    </row>
    <row r="23" spans="1:41" x14ac:dyDescent="0.4">
      <c r="A23" s="28" t="s">
        <v>33</v>
      </c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17"/>
      <c r="N23" s="1"/>
      <c r="O23" s="5"/>
      <c r="P23" s="8"/>
      <c r="Q23" s="8"/>
      <c r="R23" s="8"/>
      <c r="S23" s="8"/>
      <c r="T23" s="8"/>
      <c r="U23" s="8"/>
      <c r="V23" s="8"/>
      <c r="W23" s="8"/>
      <c r="X23" s="8"/>
      <c r="Y23" s="8"/>
      <c r="Z23" s="17"/>
      <c r="AA23" s="1"/>
      <c r="AB23" s="5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"/>
      <c r="AO23" s="29"/>
    </row>
    <row r="24" spans="1:41" x14ac:dyDescent="0.4">
      <c r="A24" s="28" t="s">
        <v>34</v>
      </c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17"/>
      <c r="N24" s="1"/>
      <c r="O24" s="5"/>
      <c r="P24" s="8"/>
      <c r="Q24" s="8"/>
      <c r="R24" s="8"/>
      <c r="S24" s="8"/>
      <c r="T24" s="8"/>
      <c r="U24" s="8"/>
      <c r="V24" s="8"/>
      <c r="W24" s="8"/>
      <c r="X24" s="8"/>
      <c r="Y24" s="8"/>
      <c r="Z24" s="17"/>
      <c r="AA24" s="1"/>
      <c r="AB24" s="5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"/>
      <c r="AO24" s="29"/>
    </row>
    <row r="25" spans="1:41" x14ac:dyDescent="0.4">
      <c r="A25" s="28" t="s">
        <v>35</v>
      </c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17"/>
      <c r="N25" s="1"/>
      <c r="O25" s="5"/>
      <c r="P25" s="8"/>
      <c r="Q25" s="8"/>
      <c r="R25" s="8"/>
      <c r="S25" s="8"/>
      <c r="T25" s="8"/>
      <c r="U25" s="8"/>
      <c r="V25" s="8"/>
      <c r="W25" s="8"/>
      <c r="X25" s="8"/>
      <c r="Y25" s="8"/>
      <c r="Z25" s="17"/>
      <c r="AA25" s="1"/>
      <c r="AB25" s="5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1"/>
      <c r="AO25" s="29"/>
    </row>
    <row r="26" spans="1:41" x14ac:dyDescent="0.4">
      <c r="A26" s="28" t="s">
        <v>31</v>
      </c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17"/>
      <c r="N26" s="1"/>
      <c r="O26" s="5"/>
      <c r="P26" s="8"/>
      <c r="Q26" s="8"/>
      <c r="R26" s="8"/>
      <c r="S26" s="8"/>
      <c r="T26" s="8"/>
      <c r="U26" s="8"/>
      <c r="V26" s="8"/>
      <c r="W26" s="8"/>
      <c r="X26" s="8"/>
      <c r="Y26" s="8"/>
      <c r="Z26" s="17"/>
      <c r="AA26" s="1"/>
      <c r="AB26" s="5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1"/>
      <c r="AO26" s="29"/>
    </row>
    <row r="27" spans="1:41" x14ac:dyDescent="0.4">
      <c r="A27" s="28" t="s">
        <v>36</v>
      </c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17"/>
      <c r="N27" s="1"/>
      <c r="O27" s="5"/>
      <c r="P27" s="8"/>
      <c r="Q27" s="8"/>
      <c r="R27" s="8"/>
      <c r="S27" s="8"/>
      <c r="T27" s="8"/>
      <c r="U27" s="8"/>
      <c r="V27" s="8"/>
      <c r="W27" s="8"/>
      <c r="X27" s="8"/>
      <c r="Y27" s="8"/>
      <c r="Z27" s="17"/>
      <c r="AA27" s="1"/>
      <c r="AB27" s="5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1"/>
      <c r="AO27" s="29"/>
    </row>
    <row r="28" spans="1:41" x14ac:dyDescent="0.4">
      <c r="A28" s="28" t="s">
        <v>37</v>
      </c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17"/>
      <c r="N28" s="1"/>
      <c r="O28" s="5"/>
      <c r="P28" s="8"/>
      <c r="Q28" s="8"/>
      <c r="R28" s="8"/>
      <c r="S28" s="8"/>
      <c r="T28" s="8"/>
      <c r="U28" s="8"/>
      <c r="V28" s="8"/>
      <c r="W28" s="8"/>
      <c r="X28" s="8"/>
      <c r="Y28" s="8"/>
      <c r="Z28" s="17"/>
      <c r="AA28" s="1"/>
      <c r="AB28" s="5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1"/>
      <c r="AO28" s="29"/>
    </row>
    <row r="29" spans="1:41" x14ac:dyDescent="0.4">
      <c r="A29" s="28" t="s">
        <v>38</v>
      </c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17"/>
      <c r="N29" s="1"/>
      <c r="O29" s="5"/>
      <c r="P29" s="8"/>
      <c r="Q29" s="8"/>
      <c r="R29" s="8"/>
      <c r="S29" s="8"/>
      <c r="T29" s="8"/>
      <c r="U29" s="8"/>
      <c r="V29" s="8"/>
      <c r="W29" s="8"/>
      <c r="X29" s="8"/>
      <c r="Y29" s="8"/>
      <c r="Z29" s="17"/>
      <c r="AA29" s="1"/>
      <c r="AB29" s="5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1"/>
      <c r="AO29" s="29"/>
    </row>
    <row r="30" spans="1:41" x14ac:dyDescent="0.4">
      <c r="A30" s="28" t="s">
        <v>77</v>
      </c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17"/>
      <c r="N30" s="1"/>
      <c r="O30" s="5"/>
      <c r="P30" s="8"/>
      <c r="Q30" s="8"/>
      <c r="R30" s="8"/>
      <c r="S30" s="8"/>
      <c r="T30" s="8"/>
      <c r="U30" s="8"/>
      <c r="V30" s="8"/>
      <c r="W30" s="8"/>
      <c r="X30" s="8"/>
      <c r="Y30" s="8"/>
      <c r="Z30" s="17"/>
      <c r="AA30" s="1"/>
      <c r="AB30" s="5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1"/>
      <c r="AO30" s="29"/>
    </row>
    <row r="31" spans="1:41" x14ac:dyDescent="0.4">
      <c r="A31" s="28" t="s">
        <v>42</v>
      </c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17"/>
      <c r="N31" s="1"/>
      <c r="O31" s="5"/>
      <c r="P31" s="8"/>
      <c r="Q31" s="8"/>
      <c r="R31" s="8"/>
      <c r="S31" s="8"/>
      <c r="T31" s="8"/>
      <c r="U31" s="8"/>
      <c r="V31" s="8"/>
      <c r="W31" s="8"/>
      <c r="X31" s="8"/>
      <c r="Y31" s="8"/>
      <c r="Z31" s="17"/>
      <c r="AA31" s="1"/>
      <c r="AB31" s="5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1"/>
      <c r="AO31" s="29"/>
    </row>
    <row r="32" spans="1:41" x14ac:dyDescent="0.4">
      <c r="A32" s="28" t="s">
        <v>27</v>
      </c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17"/>
      <c r="N32" s="1"/>
      <c r="O32" s="5"/>
      <c r="P32" s="8"/>
      <c r="Q32" s="8"/>
      <c r="R32" s="8"/>
      <c r="S32" s="8"/>
      <c r="T32" s="8"/>
      <c r="U32" s="8"/>
      <c r="V32" s="8"/>
      <c r="W32" s="8"/>
      <c r="X32" s="8"/>
      <c r="Y32" s="8"/>
      <c r="Z32" s="17"/>
      <c r="AA32" s="1"/>
      <c r="AB32" s="5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1"/>
      <c r="AO32" s="29"/>
    </row>
    <row r="33" spans="1:41" x14ac:dyDescent="0.4">
      <c r="A33" s="28" t="s">
        <v>55</v>
      </c>
      <c r="B33" s="6"/>
      <c r="C33" s="9"/>
      <c r="D33" s="9"/>
      <c r="E33" s="9"/>
      <c r="F33" s="9"/>
      <c r="G33" s="9"/>
      <c r="H33" s="9"/>
      <c r="I33" s="9"/>
      <c r="J33" s="9"/>
      <c r="K33" s="9"/>
      <c r="L33" s="9">
        <v>10000</v>
      </c>
      <c r="M33" s="18">
        <v>10000</v>
      </c>
      <c r="N33" s="3">
        <f>L33+M33</f>
        <v>20000</v>
      </c>
      <c r="O33" s="6">
        <v>10000</v>
      </c>
      <c r="P33" s="9">
        <v>10000</v>
      </c>
      <c r="Q33" s="9">
        <v>10000</v>
      </c>
      <c r="R33" s="9">
        <v>10000</v>
      </c>
      <c r="S33" s="9">
        <v>10000</v>
      </c>
      <c r="T33" s="9">
        <v>10000</v>
      </c>
      <c r="U33" s="9">
        <v>10000</v>
      </c>
      <c r="V33" s="9">
        <v>10000</v>
      </c>
      <c r="W33" s="9">
        <v>10000</v>
      </c>
      <c r="X33" s="9"/>
      <c r="Y33" s="9"/>
      <c r="Z33" s="18"/>
      <c r="AA33" s="3">
        <f>O33+P33+Q33+R33+S33+T33+U33+V33+W33</f>
        <v>90000</v>
      </c>
      <c r="AB33" s="5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1"/>
      <c r="AO33" s="29"/>
    </row>
    <row r="34" spans="1:41" x14ac:dyDescent="0.4">
      <c r="A34" s="28" t="s">
        <v>29</v>
      </c>
      <c r="B34" s="6"/>
      <c r="C34" s="9"/>
      <c r="D34" s="9"/>
      <c r="E34" s="9"/>
      <c r="F34" s="9"/>
      <c r="G34" s="9"/>
      <c r="H34" s="9"/>
      <c r="I34" s="9"/>
      <c r="J34" s="9"/>
      <c r="K34" s="9"/>
      <c r="L34" s="9">
        <v>10000</v>
      </c>
      <c r="M34" s="18">
        <v>10000</v>
      </c>
      <c r="N34" s="3">
        <f>L34+M34</f>
        <v>20000</v>
      </c>
      <c r="O34" s="6">
        <v>10000</v>
      </c>
      <c r="P34" s="9">
        <v>10000</v>
      </c>
      <c r="Q34" s="9">
        <v>10000</v>
      </c>
      <c r="R34" s="9">
        <v>10000</v>
      </c>
      <c r="S34" s="9">
        <v>10000</v>
      </c>
      <c r="T34" s="9">
        <v>10000</v>
      </c>
      <c r="U34" s="9">
        <v>10000</v>
      </c>
      <c r="V34" s="9">
        <v>10000</v>
      </c>
      <c r="W34" s="9">
        <v>10000</v>
      </c>
      <c r="X34" s="9"/>
      <c r="Y34" s="9"/>
      <c r="Z34" s="18"/>
      <c r="AA34" s="3">
        <f>O34+P34+Q34+R34+S34+T34+U34+V34+W34</f>
        <v>90000</v>
      </c>
      <c r="AB34" s="5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1"/>
      <c r="AO34" s="29"/>
    </row>
    <row r="35" spans="1:41" x14ac:dyDescent="0.4">
      <c r="A35" s="28" t="s">
        <v>73</v>
      </c>
      <c r="B35" s="6"/>
      <c r="C35" s="9"/>
      <c r="D35" s="9"/>
      <c r="E35" s="9"/>
      <c r="F35" s="9"/>
      <c r="G35" s="9"/>
      <c r="H35" s="9"/>
      <c r="I35" s="9"/>
      <c r="J35" s="9"/>
      <c r="K35" s="9"/>
      <c r="L35" s="9"/>
      <c r="M35" s="18"/>
      <c r="N35" s="3">
        <f>L35+M35</f>
        <v>0</v>
      </c>
      <c r="O35" s="6">
        <v>70000</v>
      </c>
      <c r="P35" s="9">
        <v>70000</v>
      </c>
      <c r="Q35" s="9">
        <v>70000</v>
      </c>
      <c r="R35" s="9">
        <v>70000</v>
      </c>
      <c r="S35" s="9">
        <v>70000</v>
      </c>
      <c r="T35" s="9">
        <v>70000</v>
      </c>
      <c r="U35" s="9"/>
      <c r="V35" s="9"/>
      <c r="W35" s="9"/>
      <c r="X35" s="9"/>
      <c r="Y35" s="9"/>
      <c r="Z35" s="18"/>
      <c r="AA35" s="3">
        <f>O35+P35+Q35+R35+S35+T35+U35+V35+W35</f>
        <v>420000</v>
      </c>
      <c r="AB35" s="5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1"/>
      <c r="AO35" s="29"/>
    </row>
    <row r="36" spans="1:41" x14ac:dyDescent="0.4">
      <c r="A36" s="28" t="s">
        <v>71</v>
      </c>
      <c r="B36" s="6"/>
      <c r="C36" s="9"/>
      <c r="D36" s="9"/>
      <c r="E36" s="9"/>
      <c r="F36" s="9"/>
      <c r="G36" s="9"/>
      <c r="H36" s="9"/>
      <c r="I36" s="9"/>
      <c r="J36" s="9"/>
      <c r="K36" s="9"/>
      <c r="L36" s="9">
        <v>1000</v>
      </c>
      <c r="M36" s="18">
        <v>1000</v>
      </c>
      <c r="N36" s="3">
        <f>L36+M36</f>
        <v>2000</v>
      </c>
      <c r="O36" s="6">
        <v>1000</v>
      </c>
      <c r="P36" s="9">
        <v>1000</v>
      </c>
      <c r="Q36" s="9">
        <v>1000</v>
      </c>
      <c r="R36" s="9">
        <v>1000</v>
      </c>
      <c r="S36" s="9">
        <v>1000</v>
      </c>
      <c r="T36" s="9">
        <v>1000</v>
      </c>
      <c r="U36" s="9"/>
      <c r="V36" s="9"/>
      <c r="W36" s="9"/>
      <c r="X36" s="9"/>
      <c r="Y36" s="9"/>
      <c r="Z36" s="18"/>
      <c r="AA36" s="3">
        <f>O36+P36+Q36+R36+S36+T36+U36+V36+W36</f>
        <v>6000</v>
      </c>
      <c r="AB36" s="5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1"/>
      <c r="AO36" s="29"/>
    </row>
    <row r="37" spans="1:41" x14ac:dyDescent="0.4">
      <c r="A37" s="28" t="s">
        <v>40</v>
      </c>
      <c r="B37" s="6"/>
      <c r="C37" s="9"/>
      <c r="D37" s="9"/>
      <c r="E37" s="9"/>
      <c r="F37" s="9"/>
      <c r="G37" s="9"/>
      <c r="H37" s="9"/>
      <c r="I37" s="9"/>
      <c r="J37" s="9"/>
      <c r="K37" s="9"/>
      <c r="L37" s="9">
        <v>4000</v>
      </c>
      <c r="M37" s="18">
        <v>4000</v>
      </c>
      <c r="N37" s="3">
        <f>L37+M37</f>
        <v>8000</v>
      </c>
      <c r="O37" s="6">
        <v>4000</v>
      </c>
      <c r="P37" s="9">
        <v>4000</v>
      </c>
      <c r="Q37" s="9">
        <v>4000</v>
      </c>
      <c r="R37" s="9">
        <v>4000</v>
      </c>
      <c r="S37" s="9">
        <v>4000</v>
      </c>
      <c r="T37" s="9">
        <v>4000</v>
      </c>
      <c r="U37" s="9">
        <v>4000</v>
      </c>
      <c r="V37" s="9">
        <v>4000</v>
      </c>
      <c r="W37" s="9">
        <v>4000</v>
      </c>
      <c r="X37" s="9"/>
      <c r="Y37" s="9"/>
      <c r="Z37" s="18"/>
      <c r="AA37" s="3">
        <f>O37+P37+Q37+R37+S37+T37+U37+V37+W37</f>
        <v>36000</v>
      </c>
      <c r="AB37" s="5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1"/>
      <c r="AO37" s="29"/>
    </row>
    <row r="38" spans="1:41" x14ac:dyDescent="0.4">
      <c r="A38" s="28" t="s">
        <v>75</v>
      </c>
      <c r="B38" s="6"/>
      <c r="C38" s="9"/>
      <c r="D38" s="9"/>
      <c r="E38" s="9"/>
      <c r="F38" s="9"/>
      <c r="G38" s="9"/>
      <c r="H38" s="9"/>
      <c r="I38" s="9"/>
      <c r="J38" s="9"/>
      <c r="K38" s="9"/>
      <c r="L38" s="9"/>
      <c r="M38" s="18"/>
      <c r="N38" s="3"/>
      <c r="O38" s="6"/>
      <c r="P38" s="9"/>
      <c r="Q38" s="9"/>
      <c r="R38" s="9"/>
      <c r="S38" s="9"/>
      <c r="T38" s="9"/>
      <c r="U38" s="9">
        <v>62500</v>
      </c>
      <c r="V38" s="9">
        <v>62500</v>
      </c>
      <c r="W38" s="9">
        <v>62500</v>
      </c>
      <c r="X38" s="9"/>
      <c r="Y38" s="9"/>
      <c r="Z38" s="18"/>
      <c r="AA38" s="3">
        <f>U38+V38+W38</f>
        <v>187500</v>
      </c>
      <c r="AB38" s="5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1"/>
      <c r="AO38" s="29"/>
    </row>
    <row r="39" spans="1:41" x14ac:dyDescent="0.4">
      <c r="A39" s="28" t="s">
        <v>59</v>
      </c>
      <c r="B39" s="6"/>
      <c r="C39" s="9"/>
      <c r="D39" s="9"/>
      <c r="E39" s="9"/>
      <c r="F39" s="9"/>
      <c r="G39" s="9"/>
      <c r="H39" s="9"/>
      <c r="I39" s="9"/>
      <c r="J39" s="9"/>
      <c r="K39" s="9"/>
      <c r="L39" s="9"/>
      <c r="M39" s="18"/>
      <c r="N39" s="3">
        <f>SUM(L39:M39)</f>
        <v>0</v>
      </c>
      <c r="O39" s="41"/>
      <c r="P39" s="9"/>
      <c r="Q39" s="9"/>
      <c r="R39" s="9"/>
      <c r="S39" s="9"/>
      <c r="T39" s="9"/>
      <c r="U39" s="9">
        <v>10000</v>
      </c>
      <c r="V39" s="9">
        <v>10000</v>
      </c>
      <c r="W39" s="9">
        <v>10000</v>
      </c>
      <c r="X39" s="9"/>
      <c r="Y39" s="9"/>
      <c r="Z39" s="18"/>
      <c r="AA39" s="3">
        <f>O39+P39+Q39+R39+S39+T39+U39+V39+W39</f>
        <v>30000</v>
      </c>
      <c r="AB39" s="5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1"/>
      <c r="AO39" s="29"/>
    </row>
    <row r="40" spans="1:41" x14ac:dyDescent="0.4">
      <c r="A40" s="28" t="s">
        <v>58</v>
      </c>
      <c r="B40" s="6"/>
      <c r="C40" s="9"/>
      <c r="D40" s="9"/>
      <c r="E40" s="9"/>
      <c r="F40" s="9"/>
      <c r="G40" s="9"/>
      <c r="H40" s="9"/>
      <c r="I40" s="9"/>
      <c r="J40" s="9"/>
      <c r="K40" s="9"/>
      <c r="L40" s="9"/>
      <c r="M40" s="18"/>
      <c r="N40" s="3"/>
      <c r="O40" s="6"/>
      <c r="P40" s="9"/>
      <c r="Q40" s="9"/>
      <c r="R40" s="9"/>
      <c r="S40" s="9"/>
      <c r="T40" s="9"/>
      <c r="U40" s="9">
        <v>4000</v>
      </c>
      <c r="V40" s="9">
        <v>4000</v>
      </c>
      <c r="W40" s="9">
        <v>4000</v>
      </c>
      <c r="X40" s="9"/>
      <c r="Y40" s="9"/>
      <c r="Z40" s="18"/>
      <c r="AA40" s="3">
        <f>U40+V40+W40</f>
        <v>12000</v>
      </c>
      <c r="AB40" s="5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1"/>
      <c r="AO40" s="29"/>
    </row>
    <row r="41" spans="1:41" x14ac:dyDescent="0.4">
      <c r="A41" s="28" t="s">
        <v>64</v>
      </c>
      <c r="B41" s="6"/>
      <c r="C41" s="9"/>
      <c r="D41" s="9"/>
      <c r="E41" s="9"/>
      <c r="F41" s="9"/>
      <c r="G41" s="9"/>
      <c r="H41" s="9"/>
      <c r="I41" s="9"/>
      <c r="J41" s="9"/>
      <c r="K41" s="9"/>
      <c r="L41" s="9"/>
      <c r="M41" s="18"/>
      <c r="N41" s="3"/>
      <c r="O41" s="6"/>
      <c r="P41" s="9"/>
      <c r="Q41" s="9"/>
      <c r="R41" s="9"/>
      <c r="S41" s="9"/>
      <c r="T41" s="9"/>
      <c r="U41" s="9">
        <v>30000</v>
      </c>
      <c r="V41" s="9">
        <v>30000</v>
      </c>
      <c r="W41" s="9">
        <v>30000</v>
      </c>
      <c r="X41" s="9"/>
      <c r="Y41" s="9"/>
      <c r="Z41" s="18"/>
      <c r="AA41" s="3">
        <f>U41+V41+W41</f>
        <v>90000</v>
      </c>
      <c r="AB41" s="5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1"/>
      <c r="AO41" s="29"/>
    </row>
    <row r="42" spans="1:41" x14ac:dyDescent="0.4">
      <c r="A42" s="28" t="s">
        <v>65</v>
      </c>
      <c r="B42" s="6"/>
      <c r="C42" s="9"/>
      <c r="D42" s="9"/>
      <c r="E42" s="9"/>
      <c r="F42" s="9"/>
      <c r="G42" s="9"/>
      <c r="H42" s="9"/>
      <c r="I42" s="9"/>
      <c r="J42" s="9"/>
      <c r="K42" s="9"/>
      <c r="L42" s="9"/>
      <c r="M42" s="18"/>
      <c r="N42" s="3"/>
      <c r="O42" s="6"/>
      <c r="P42" s="9"/>
      <c r="Q42" s="9"/>
      <c r="R42" s="9"/>
      <c r="S42" s="9"/>
      <c r="T42" s="9"/>
      <c r="U42" s="9">
        <v>25000</v>
      </c>
      <c r="V42" s="9"/>
      <c r="W42" s="9"/>
      <c r="X42" s="9"/>
      <c r="Y42" s="9"/>
      <c r="Z42" s="18"/>
      <c r="AA42" s="3">
        <f>U42+V42+W42</f>
        <v>25000</v>
      </c>
      <c r="AB42" s="5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1"/>
      <c r="AO42" s="29"/>
    </row>
    <row r="43" spans="1:41" x14ac:dyDescent="0.4">
      <c r="A43" s="28" t="s">
        <v>66</v>
      </c>
      <c r="B43" s="6"/>
      <c r="C43" s="9"/>
      <c r="D43" s="9"/>
      <c r="E43" s="9"/>
      <c r="F43" s="9"/>
      <c r="G43" s="9"/>
      <c r="H43" s="9"/>
      <c r="I43" s="9"/>
      <c r="J43" s="9"/>
      <c r="K43" s="9"/>
      <c r="L43" s="9"/>
      <c r="M43" s="18"/>
      <c r="N43" s="3"/>
      <c r="O43" s="6"/>
      <c r="P43" s="9"/>
      <c r="Q43" s="9"/>
      <c r="R43" s="9"/>
      <c r="S43" s="9"/>
      <c r="T43" s="9"/>
      <c r="U43" s="9">
        <v>10000</v>
      </c>
      <c r="V43" s="9"/>
      <c r="W43" s="9"/>
      <c r="X43" s="9"/>
      <c r="Y43" s="9"/>
      <c r="Z43" s="18"/>
      <c r="AA43" s="3">
        <f>U43+V43+W43</f>
        <v>10000</v>
      </c>
      <c r="AB43" s="5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1"/>
      <c r="AO43" s="29"/>
    </row>
    <row r="44" spans="1:41" x14ac:dyDescent="0.4">
      <c r="A44" s="28" t="s">
        <v>61</v>
      </c>
      <c r="B44" s="6"/>
      <c r="C44" s="9"/>
      <c r="D44" s="9"/>
      <c r="E44" s="9"/>
      <c r="F44" s="9"/>
      <c r="G44" s="9"/>
      <c r="H44" s="9"/>
      <c r="I44" s="9"/>
      <c r="J44" s="9"/>
      <c r="K44" s="9"/>
      <c r="L44" s="9">
        <v>1500</v>
      </c>
      <c r="M44" s="18">
        <v>1500</v>
      </c>
      <c r="N44" s="3">
        <f>L44+M44</f>
        <v>3000</v>
      </c>
      <c r="O44" s="6">
        <v>5500</v>
      </c>
      <c r="P44" s="9">
        <v>5500</v>
      </c>
      <c r="Q44" s="9">
        <v>5500</v>
      </c>
      <c r="R44" s="9">
        <v>5500</v>
      </c>
      <c r="S44" s="9">
        <v>5500</v>
      </c>
      <c r="T44" s="9">
        <v>7700</v>
      </c>
      <c r="U44" s="9">
        <v>5500</v>
      </c>
      <c r="V44" s="9">
        <v>5500</v>
      </c>
      <c r="W44" s="9">
        <v>5500</v>
      </c>
      <c r="X44" s="9"/>
      <c r="Y44" s="9"/>
      <c r="Z44" s="18"/>
      <c r="AA44" s="3">
        <f>O44+P44+Q44+R44+S44+T44+U44+V44+W44</f>
        <v>51700</v>
      </c>
      <c r="AB44" s="5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1"/>
      <c r="AO44" s="29"/>
    </row>
    <row r="45" spans="1:41" x14ac:dyDescent="0.4">
      <c r="A45" s="28" t="s">
        <v>30</v>
      </c>
      <c r="B45" s="5"/>
      <c r="C45" s="8"/>
      <c r="D45" s="8"/>
      <c r="E45" s="8"/>
      <c r="F45" s="8"/>
      <c r="G45" s="8"/>
      <c r="H45" s="8"/>
      <c r="I45" s="8"/>
      <c r="J45" s="8"/>
      <c r="K45" s="8"/>
      <c r="L45" s="11">
        <f>L33+L34+L35+L36+L37+L38+L39+L40+L41+L42+L44+L43</f>
        <v>26500</v>
      </c>
      <c r="M45" s="19">
        <f t="shared" ref="M45:W45" si="1">M33+M34+M35+M36+M37+M38+M39+M40+M41+M42+M43+M44</f>
        <v>26500</v>
      </c>
      <c r="N45" s="12">
        <f t="shared" si="1"/>
        <v>53000</v>
      </c>
      <c r="O45" s="10">
        <f t="shared" si="1"/>
        <v>100500</v>
      </c>
      <c r="P45" s="11">
        <f t="shared" si="1"/>
        <v>100500</v>
      </c>
      <c r="Q45" s="11">
        <f t="shared" si="1"/>
        <v>100500</v>
      </c>
      <c r="R45" s="11">
        <f t="shared" si="1"/>
        <v>100500</v>
      </c>
      <c r="S45" s="11">
        <f t="shared" si="1"/>
        <v>100500</v>
      </c>
      <c r="T45" s="11">
        <f t="shared" si="1"/>
        <v>102700</v>
      </c>
      <c r="U45" s="11">
        <f t="shared" si="1"/>
        <v>171000</v>
      </c>
      <c r="V45" s="11">
        <f t="shared" si="1"/>
        <v>136000</v>
      </c>
      <c r="W45" s="11">
        <f t="shared" si="1"/>
        <v>136000</v>
      </c>
      <c r="X45" s="8"/>
      <c r="Y45" s="8"/>
      <c r="Z45" s="17"/>
      <c r="AA45" s="12">
        <f>AA33+AA34+AA35+AA36+AA37+AA38+AA39+AA40+AA41+AA42+AA43+AA44</f>
        <v>1048200</v>
      </c>
      <c r="AB45" s="5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1"/>
      <c r="AO45" s="30">
        <f>AA45+N45</f>
        <v>1101200</v>
      </c>
    </row>
    <row r="46" spans="1:41" x14ac:dyDescent="0.4">
      <c r="A46" s="28"/>
      <c r="B46" s="5"/>
      <c r="C46" s="8"/>
      <c r="D46" s="8"/>
      <c r="E46" s="8"/>
      <c r="F46" s="8"/>
      <c r="G46" s="8"/>
      <c r="H46" s="8"/>
      <c r="I46" s="8"/>
      <c r="J46" s="8"/>
      <c r="K46" s="8"/>
      <c r="L46" s="8"/>
      <c r="M46" s="17"/>
      <c r="N46" s="1"/>
      <c r="O46" s="5"/>
      <c r="P46" s="8"/>
      <c r="Q46" s="8"/>
      <c r="R46" s="8"/>
      <c r="S46" s="8"/>
      <c r="T46" s="8"/>
      <c r="U46" s="8"/>
      <c r="V46" s="8"/>
      <c r="W46" s="8"/>
      <c r="X46" s="8"/>
      <c r="Y46" s="8"/>
      <c r="Z46" s="17"/>
      <c r="AA46" s="1"/>
      <c r="AB46" s="5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1"/>
      <c r="AO46" s="29"/>
    </row>
    <row r="47" spans="1:41" x14ac:dyDescent="0.4">
      <c r="A47" s="28" t="s">
        <v>41</v>
      </c>
      <c r="B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17"/>
      <c r="N47" s="1"/>
      <c r="O47" s="5"/>
      <c r="P47" s="8"/>
      <c r="Q47" s="8"/>
      <c r="R47" s="8"/>
      <c r="S47" s="8"/>
      <c r="T47" s="8"/>
      <c r="U47" s="8"/>
      <c r="V47" s="8"/>
      <c r="W47" s="8"/>
      <c r="X47" s="8"/>
      <c r="Y47" s="8"/>
      <c r="Z47" s="17"/>
      <c r="AA47" s="1"/>
      <c r="AB47" s="5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1"/>
      <c r="AO47" s="29"/>
    </row>
    <row r="48" spans="1:41" x14ac:dyDescent="0.4">
      <c r="A48" s="28" t="s">
        <v>17</v>
      </c>
      <c r="B48" s="5"/>
      <c r="C48" s="8"/>
      <c r="D48" s="8"/>
      <c r="E48" s="8"/>
      <c r="F48" s="8"/>
      <c r="G48" s="8"/>
      <c r="H48" s="8"/>
      <c r="I48" s="8"/>
      <c r="J48" s="8"/>
      <c r="K48" s="8"/>
      <c r="L48" s="8"/>
      <c r="M48" s="17"/>
      <c r="N48" s="1"/>
      <c r="O48" s="5"/>
      <c r="P48" s="8"/>
      <c r="Q48" s="8"/>
      <c r="R48" s="8"/>
      <c r="S48" s="8"/>
      <c r="T48" s="8"/>
      <c r="U48" s="8"/>
      <c r="V48" s="8"/>
      <c r="W48" s="8"/>
      <c r="X48" s="8"/>
      <c r="Y48" s="8"/>
      <c r="Z48" s="17"/>
      <c r="AA48" s="1"/>
      <c r="AB48" s="5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1"/>
      <c r="AO48" s="29"/>
    </row>
    <row r="49" spans="1:41" x14ac:dyDescent="0.4">
      <c r="A49" s="28" t="s">
        <v>43</v>
      </c>
      <c r="B49" s="5"/>
      <c r="C49" s="8"/>
      <c r="D49" s="8"/>
      <c r="E49" s="8"/>
      <c r="F49" s="8"/>
      <c r="G49" s="8"/>
      <c r="H49" s="8"/>
      <c r="I49" s="8"/>
      <c r="J49" s="8"/>
      <c r="K49" s="8"/>
      <c r="L49" s="8"/>
      <c r="M49" s="17"/>
      <c r="N49" s="1"/>
      <c r="O49" s="5"/>
      <c r="P49" s="8"/>
      <c r="Q49" s="8"/>
      <c r="R49" s="8"/>
      <c r="S49" s="8"/>
      <c r="T49" s="8"/>
      <c r="U49" s="8"/>
      <c r="V49" s="8"/>
      <c r="W49" s="8"/>
      <c r="X49" s="8"/>
      <c r="Y49" s="8"/>
      <c r="Z49" s="17"/>
      <c r="AA49" s="1"/>
      <c r="AB49" s="5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1"/>
      <c r="AO49" s="29"/>
    </row>
    <row r="50" spans="1:41" x14ac:dyDescent="0.4">
      <c r="A50" s="28" t="s">
        <v>44</v>
      </c>
      <c r="B50" s="5"/>
      <c r="C50" s="8"/>
      <c r="D50" s="8"/>
      <c r="E50" s="8"/>
      <c r="F50" s="8"/>
      <c r="G50" s="8"/>
      <c r="H50" s="8"/>
      <c r="I50" s="8"/>
      <c r="J50" s="8"/>
      <c r="K50" s="8"/>
      <c r="L50" s="8"/>
      <c r="M50" s="17"/>
      <c r="N50" s="1"/>
      <c r="O50" s="5"/>
      <c r="P50" s="8"/>
      <c r="Q50" s="8"/>
      <c r="R50" s="8"/>
      <c r="S50" s="8"/>
      <c r="T50" s="8"/>
      <c r="U50" s="8"/>
      <c r="V50" s="8"/>
      <c r="W50" s="8"/>
      <c r="X50" s="8"/>
      <c r="Y50" s="8"/>
      <c r="Z50" s="17"/>
      <c r="AA50" s="1"/>
      <c r="AB50" s="5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1"/>
      <c r="AO50" s="29"/>
    </row>
    <row r="51" spans="1:41" x14ac:dyDescent="0.4">
      <c r="A51" s="28" t="s">
        <v>45</v>
      </c>
      <c r="B51" s="5"/>
      <c r="C51" s="8"/>
      <c r="D51" s="8"/>
      <c r="E51" s="8"/>
      <c r="F51" s="8"/>
      <c r="G51" s="8"/>
      <c r="H51" s="8"/>
      <c r="I51" s="8"/>
      <c r="J51" s="8"/>
      <c r="K51" s="8"/>
      <c r="L51" s="8"/>
      <c r="M51" s="17"/>
      <c r="N51" s="1"/>
      <c r="O51" s="5"/>
      <c r="P51" s="8"/>
      <c r="Q51" s="8"/>
      <c r="R51" s="8"/>
      <c r="S51" s="8"/>
      <c r="T51" s="8"/>
      <c r="U51" s="8"/>
      <c r="V51" s="8"/>
      <c r="W51" s="8"/>
      <c r="X51" s="8"/>
      <c r="Y51" s="8"/>
      <c r="Z51" s="17"/>
      <c r="AA51" s="1"/>
      <c r="AB51" s="5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1"/>
      <c r="AO51" s="29"/>
    </row>
    <row r="52" spans="1:41" x14ac:dyDescent="0.4">
      <c r="A52" s="28" t="s">
        <v>46</v>
      </c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17"/>
      <c r="N52" s="1"/>
      <c r="O52" s="5"/>
      <c r="P52" s="8"/>
      <c r="Q52" s="8"/>
      <c r="R52" s="8"/>
      <c r="S52" s="8"/>
      <c r="T52" s="8"/>
      <c r="U52" s="8"/>
      <c r="V52" s="8"/>
      <c r="W52" s="8"/>
      <c r="X52" s="8"/>
      <c r="Y52" s="8"/>
      <c r="Z52" s="17"/>
      <c r="AA52" s="1"/>
      <c r="AB52" s="5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1"/>
      <c r="AO52" s="29"/>
    </row>
    <row r="53" spans="1:41" x14ac:dyDescent="0.4">
      <c r="A53" s="28" t="s">
        <v>53</v>
      </c>
      <c r="B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17"/>
      <c r="N53" s="1"/>
      <c r="O53" s="5"/>
      <c r="P53" s="8"/>
      <c r="Q53" s="8"/>
      <c r="R53" s="8"/>
      <c r="S53" s="8"/>
      <c r="T53" s="8"/>
      <c r="U53" s="8"/>
      <c r="V53" s="8"/>
      <c r="W53" s="8"/>
      <c r="X53" s="8"/>
      <c r="Y53" s="8"/>
      <c r="Z53" s="17"/>
      <c r="AA53" s="1"/>
      <c r="AB53" s="5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1"/>
      <c r="AO53" s="29"/>
    </row>
    <row r="54" spans="1:41" x14ac:dyDescent="0.4">
      <c r="A54" s="28" t="s">
        <v>47</v>
      </c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17"/>
      <c r="N54" s="1"/>
      <c r="O54" s="5"/>
      <c r="P54" s="8"/>
      <c r="Q54" s="8"/>
      <c r="R54" s="8"/>
      <c r="S54" s="8"/>
      <c r="T54" s="8"/>
      <c r="U54" s="8"/>
      <c r="V54" s="8"/>
      <c r="W54" s="8"/>
      <c r="X54" s="8"/>
      <c r="Y54" s="8"/>
      <c r="Z54" s="17"/>
      <c r="AA54" s="1"/>
      <c r="AB54" s="5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1"/>
      <c r="AO54" s="29"/>
    </row>
    <row r="55" spans="1:41" x14ac:dyDescent="0.4">
      <c r="A55" s="28" t="s">
        <v>51</v>
      </c>
      <c r="B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17"/>
      <c r="N55" s="1"/>
      <c r="O55" s="5"/>
      <c r="P55" s="8"/>
      <c r="Q55" s="8"/>
      <c r="R55" s="8"/>
      <c r="S55" s="8"/>
      <c r="T55" s="8"/>
      <c r="U55" s="8"/>
      <c r="V55" s="8"/>
      <c r="W55" s="8"/>
      <c r="X55" s="8"/>
      <c r="Y55" s="8"/>
      <c r="Z55" s="17"/>
      <c r="AA55" s="1"/>
      <c r="AB55" s="5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1"/>
      <c r="AO55" s="29"/>
    </row>
    <row r="56" spans="1:41" x14ac:dyDescent="0.4">
      <c r="A56" s="28" t="s">
        <v>48</v>
      </c>
      <c r="B56" s="5"/>
      <c r="C56" s="8"/>
      <c r="D56" s="8"/>
      <c r="E56" s="8"/>
      <c r="F56" s="8"/>
      <c r="G56" s="8"/>
      <c r="H56" s="8"/>
      <c r="I56" s="8"/>
      <c r="J56" s="8"/>
      <c r="K56" s="8"/>
      <c r="L56" s="8"/>
      <c r="M56" s="17"/>
      <c r="N56" s="1"/>
      <c r="O56" s="5"/>
      <c r="P56" s="8"/>
      <c r="Q56" s="8"/>
      <c r="R56" s="8"/>
      <c r="S56" s="8"/>
      <c r="T56" s="8"/>
      <c r="U56" s="8"/>
      <c r="V56" s="8"/>
      <c r="W56" s="8"/>
      <c r="X56" s="8"/>
      <c r="Y56" s="8"/>
      <c r="Z56" s="17"/>
      <c r="AA56" s="1"/>
      <c r="AB56" s="5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1"/>
      <c r="AO56" s="29"/>
    </row>
    <row r="57" spans="1:41" x14ac:dyDescent="0.4">
      <c r="A57" s="28" t="s">
        <v>49</v>
      </c>
      <c r="B57" s="5"/>
      <c r="C57" s="8"/>
      <c r="D57" s="8"/>
      <c r="E57" s="8"/>
      <c r="F57" s="8"/>
      <c r="G57" s="8"/>
      <c r="H57" s="8"/>
      <c r="I57" s="8"/>
      <c r="J57" s="8"/>
      <c r="K57" s="8"/>
      <c r="L57" s="8"/>
      <c r="M57" s="17"/>
      <c r="N57" s="1"/>
      <c r="O57" s="5"/>
      <c r="P57" s="8"/>
      <c r="Q57" s="8"/>
      <c r="R57" s="8"/>
      <c r="S57" s="8"/>
      <c r="T57" s="8"/>
      <c r="U57" s="8"/>
      <c r="V57" s="8"/>
      <c r="W57" s="8"/>
      <c r="X57" s="8"/>
      <c r="Y57" s="8"/>
      <c r="Z57" s="17"/>
      <c r="AA57" s="1"/>
      <c r="AB57" s="5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1"/>
      <c r="AO57" s="29"/>
    </row>
    <row r="58" spans="1:41" x14ac:dyDescent="0.4">
      <c r="A58" s="28" t="s">
        <v>50</v>
      </c>
      <c r="B58" s="5"/>
      <c r="C58" s="8"/>
      <c r="D58" s="8"/>
      <c r="E58" s="8"/>
      <c r="F58" s="8"/>
      <c r="G58" s="8"/>
      <c r="H58" s="8"/>
      <c r="I58" s="8"/>
      <c r="J58" s="8"/>
      <c r="K58" s="8"/>
      <c r="L58" s="8"/>
      <c r="M58" s="17"/>
      <c r="N58" s="1"/>
      <c r="O58" s="5"/>
      <c r="P58" s="8"/>
      <c r="Q58" s="8"/>
      <c r="R58" s="8"/>
      <c r="S58" s="8"/>
      <c r="T58" s="8"/>
      <c r="U58" s="8"/>
      <c r="V58" s="8"/>
      <c r="W58" s="8"/>
      <c r="X58" s="8"/>
      <c r="Y58" s="8"/>
      <c r="Z58" s="17"/>
      <c r="AA58" s="1"/>
      <c r="AB58" s="5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1"/>
      <c r="AO58" s="29"/>
    </row>
    <row r="59" spans="1:41" x14ac:dyDescent="0.4">
      <c r="A59" s="28" t="s">
        <v>52</v>
      </c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17"/>
      <c r="N59" s="1"/>
      <c r="O59" s="5"/>
      <c r="P59" s="8"/>
      <c r="Q59" s="8"/>
      <c r="R59" s="8"/>
      <c r="S59" s="8"/>
      <c r="T59" s="8"/>
      <c r="U59" s="8"/>
      <c r="V59" s="8"/>
      <c r="W59" s="8"/>
      <c r="X59" s="8"/>
      <c r="Y59" s="8"/>
      <c r="Z59" s="17"/>
      <c r="AA59" s="1"/>
      <c r="AB59" s="5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1"/>
      <c r="AO59" s="29"/>
    </row>
    <row r="60" spans="1:41" x14ac:dyDescent="0.4">
      <c r="A60" s="28" t="s">
        <v>27</v>
      </c>
      <c r="B60" s="5"/>
      <c r="C60" s="8"/>
      <c r="D60" s="8"/>
      <c r="E60" s="8"/>
      <c r="F60" s="8"/>
      <c r="G60" s="8"/>
      <c r="H60" s="8"/>
      <c r="I60" s="8"/>
      <c r="J60" s="8"/>
      <c r="K60" s="8"/>
      <c r="L60" s="8"/>
      <c r="M60" s="17"/>
      <c r="N60" s="1"/>
      <c r="O60" s="5"/>
      <c r="P60" s="8"/>
      <c r="Q60" s="8"/>
      <c r="R60" s="8"/>
      <c r="S60" s="8"/>
      <c r="T60" s="8"/>
      <c r="U60" s="8"/>
      <c r="V60" s="8"/>
      <c r="W60" s="8"/>
      <c r="X60" s="8"/>
      <c r="Y60" s="8"/>
      <c r="Z60" s="17"/>
      <c r="AA60" s="1"/>
      <c r="AB60" s="5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1"/>
      <c r="AO60" s="29"/>
    </row>
    <row r="61" spans="1:41" x14ac:dyDescent="0.4">
      <c r="A61" s="28" t="s">
        <v>70</v>
      </c>
      <c r="B61" s="5"/>
      <c r="C61" s="8"/>
      <c r="D61" s="8"/>
      <c r="E61" s="8"/>
      <c r="F61" s="8"/>
      <c r="G61" s="8"/>
      <c r="H61" s="8"/>
      <c r="I61" s="8"/>
      <c r="J61" s="8"/>
      <c r="K61" s="8"/>
      <c r="L61" s="8"/>
      <c r="M61" s="17"/>
      <c r="N61" s="1"/>
      <c r="O61" s="6"/>
      <c r="P61" s="9"/>
      <c r="Q61" s="9"/>
      <c r="R61" s="9"/>
      <c r="S61" s="9"/>
      <c r="T61" s="9"/>
      <c r="U61" s="9"/>
      <c r="V61" s="9"/>
      <c r="W61" s="9"/>
      <c r="X61" s="9">
        <v>85000</v>
      </c>
      <c r="Y61" s="9">
        <v>85000</v>
      </c>
      <c r="Z61" s="18">
        <v>85000</v>
      </c>
      <c r="AA61" s="3">
        <f>X61+Y61+Z61</f>
        <v>255000</v>
      </c>
      <c r="AB61" s="6">
        <v>85000</v>
      </c>
      <c r="AC61" s="9">
        <v>85000</v>
      </c>
      <c r="AD61" s="9">
        <v>85000</v>
      </c>
      <c r="AE61" s="9">
        <v>85000</v>
      </c>
      <c r="AF61" s="9">
        <v>85000</v>
      </c>
      <c r="AG61" s="9">
        <v>85000</v>
      </c>
      <c r="AH61" s="9">
        <v>85000</v>
      </c>
      <c r="AI61" s="9">
        <v>85000</v>
      </c>
      <c r="AJ61" s="9">
        <v>85000</v>
      </c>
      <c r="AK61" s="9">
        <v>85000</v>
      </c>
      <c r="AL61" s="9">
        <v>85000</v>
      </c>
      <c r="AM61" s="9">
        <v>85000</v>
      </c>
      <c r="AN61" s="3">
        <f t="shared" ref="AN61:AN69" si="2">AB61+AC61+AD61+AE61+AF61+AG61+AH61+AI61+AJ61+AK61+AL61+AM61</f>
        <v>1020000</v>
      </c>
      <c r="AO61" s="31"/>
    </row>
    <row r="62" spans="1:41" x14ac:dyDescent="0.4">
      <c r="A62" s="28" t="s">
        <v>57</v>
      </c>
      <c r="B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17"/>
      <c r="N62" s="1"/>
      <c r="O62" s="6"/>
      <c r="P62" s="9"/>
      <c r="Q62" s="9"/>
      <c r="R62" s="9"/>
      <c r="S62" s="9"/>
      <c r="T62" s="9"/>
      <c r="U62" s="9"/>
      <c r="V62" s="9"/>
      <c r="W62" s="9"/>
      <c r="X62" s="9">
        <v>60000</v>
      </c>
      <c r="Y62" s="9">
        <v>60000</v>
      </c>
      <c r="Z62" s="18">
        <v>60000</v>
      </c>
      <c r="AA62" s="3">
        <f>X62+Y62+Z62</f>
        <v>180000</v>
      </c>
      <c r="AB62" s="6">
        <v>60000</v>
      </c>
      <c r="AC62" s="9">
        <v>60000</v>
      </c>
      <c r="AD62" s="9">
        <v>60000</v>
      </c>
      <c r="AE62" s="9">
        <v>60000</v>
      </c>
      <c r="AF62" s="9">
        <v>60000</v>
      </c>
      <c r="AG62" s="9">
        <v>60000</v>
      </c>
      <c r="AH62" s="9">
        <v>60000</v>
      </c>
      <c r="AI62" s="9">
        <v>60000</v>
      </c>
      <c r="AJ62" s="9">
        <v>60000</v>
      </c>
      <c r="AK62" s="9">
        <v>60000</v>
      </c>
      <c r="AL62" s="9">
        <v>60000</v>
      </c>
      <c r="AM62" s="9">
        <v>60000</v>
      </c>
      <c r="AN62" s="3">
        <f t="shared" si="2"/>
        <v>720000</v>
      </c>
      <c r="AO62" s="31"/>
    </row>
    <row r="63" spans="1:41" x14ac:dyDescent="0.4">
      <c r="A63" s="28" t="s">
        <v>76</v>
      </c>
      <c r="B63" s="5"/>
      <c r="C63" s="8"/>
      <c r="D63" s="8"/>
      <c r="E63" s="8"/>
      <c r="F63" s="8"/>
      <c r="G63" s="8"/>
      <c r="H63" s="8"/>
      <c r="I63" s="8"/>
      <c r="J63" s="8"/>
      <c r="K63" s="8"/>
      <c r="L63" s="8"/>
      <c r="M63" s="17"/>
      <c r="N63" s="1"/>
      <c r="O63" s="6"/>
      <c r="P63" s="9"/>
      <c r="Q63" s="9"/>
      <c r="R63" s="9"/>
      <c r="S63" s="9"/>
      <c r="T63" s="9"/>
      <c r="U63" s="9"/>
      <c r="V63" s="9"/>
      <c r="W63" s="9"/>
      <c r="X63" s="9">
        <v>62500</v>
      </c>
      <c r="Y63" s="9">
        <v>62500</v>
      </c>
      <c r="Z63" s="18">
        <v>62500</v>
      </c>
      <c r="AA63" s="3">
        <f>X63+Y63+Z63</f>
        <v>187500</v>
      </c>
      <c r="AB63" s="6">
        <v>62500</v>
      </c>
      <c r="AC63" s="9">
        <v>62500</v>
      </c>
      <c r="AD63" s="9">
        <v>62500</v>
      </c>
      <c r="AE63" s="9">
        <v>62500</v>
      </c>
      <c r="AF63" s="9">
        <v>62500</v>
      </c>
      <c r="AG63" s="9">
        <v>62500</v>
      </c>
      <c r="AH63" s="9">
        <v>62500</v>
      </c>
      <c r="AI63" s="9">
        <v>62500</v>
      </c>
      <c r="AJ63" s="9">
        <v>62500</v>
      </c>
      <c r="AK63" s="9">
        <v>62500</v>
      </c>
      <c r="AL63" s="9">
        <v>62500</v>
      </c>
      <c r="AM63" s="9">
        <v>62500</v>
      </c>
      <c r="AN63" s="3">
        <f t="shared" si="2"/>
        <v>750000</v>
      </c>
      <c r="AO63" s="31"/>
    </row>
    <row r="64" spans="1:41" x14ac:dyDescent="0.4">
      <c r="A64" s="28" t="s">
        <v>59</v>
      </c>
      <c r="B64" s="5"/>
      <c r="C64" s="8"/>
      <c r="D64" s="8"/>
      <c r="E64" s="8"/>
      <c r="F64" s="8"/>
      <c r="G64" s="8"/>
      <c r="H64" s="8"/>
      <c r="I64" s="8"/>
      <c r="J64" s="8"/>
      <c r="K64" s="8"/>
      <c r="L64" s="8"/>
      <c r="M64" s="17"/>
      <c r="N64" s="1"/>
      <c r="O64" s="6"/>
      <c r="P64" s="9"/>
      <c r="Q64" s="9"/>
      <c r="R64" s="9"/>
      <c r="S64" s="9"/>
      <c r="T64" s="9"/>
      <c r="U64" s="9"/>
      <c r="V64" s="9"/>
      <c r="W64" s="9"/>
      <c r="X64" s="9">
        <v>10000</v>
      </c>
      <c r="Y64" s="9">
        <v>10000</v>
      </c>
      <c r="Z64" s="18">
        <v>10000</v>
      </c>
      <c r="AA64" s="3">
        <f>X64+Y64+Z64</f>
        <v>30000</v>
      </c>
      <c r="AB64" s="6">
        <v>10000</v>
      </c>
      <c r="AC64" s="9">
        <v>10000</v>
      </c>
      <c r="AD64" s="9">
        <v>10000</v>
      </c>
      <c r="AE64" s="9">
        <v>10000</v>
      </c>
      <c r="AF64" s="9">
        <v>10000</v>
      </c>
      <c r="AG64" s="9">
        <v>10000</v>
      </c>
      <c r="AH64" s="9">
        <v>10000</v>
      </c>
      <c r="AI64" s="9">
        <v>10000</v>
      </c>
      <c r="AJ64" s="9">
        <v>10000</v>
      </c>
      <c r="AK64" s="9">
        <v>10000</v>
      </c>
      <c r="AL64" s="9">
        <v>10000</v>
      </c>
      <c r="AM64" s="9">
        <v>10000</v>
      </c>
      <c r="AN64" s="3">
        <f>AB64+AC64+AD64+AE64+AF64+AG64+AH64+AI64+AJ64+AK64+AL64+AM64</f>
        <v>120000</v>
      </c>
      <c r="AO64" s="31"/>
    </row>
    <row r="65" spans="1:41" x14ac:dyDescent="0.4">
      <c r="A65" s="28" t="s">
        <v>54</v>
      </c>
      <c r="B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17"/>
      <c r="N65" s="1"/>
      <c r="O65" s="6"/>
      <c r="P65" s="9"/>
      <c r="Q65" s="9"/>
      <c r="R65" s="9"/>
      <c r="S65" s="9"/>
      <c r="T65" s="9"/>
      <c r="U65" s="9"/>
      <c r="V65" s="9"/>
      <c r="W65" s="9"/>
      <c r="X65" s="9">
        <v>5000</v>
      </c>
      <c r="Y65" s="9">
        <v>5000</v>
      </c>
      <c r="Z65" s="18">
        <v>5000</v>
      </c>
      <c r="AA65" s="3">
        <f>X65+Y65+Z65</f>
        <v>15000</v>
      </c>
      <c r="AB65" s="6">
        <v>5000</v>
      </c>
      <c r="AC65" s="9">
        <v>5000</v>
      </c>
      <c r="AD65" s="9">
        <v>5000</v>
      </c>
      <c r="AE65" s="9">
        <v>5000</v>
      </c>
      <c r="AF65" s="9">
        <v>5000</v>
      </c>
      <c r="AG65" s="9">
        <v>5000</v>
      </c>
      <c r="AH65" s="9">
        <v>5000</v>
      </c>
      <c r="AI65" s="9">
        <v>5000</v>
      </c>
      <c r="AJ65" s="9">
        <v>5000</v>
      </c>
      <c r="AK65" s="9">
        <v>5000</v>
      </c>
      <c r="AL65" s="9">
        <v>5000</v>
      </c>
      <c r="AM65" s="9">
        <v>5000</v>
      </c>
      <c r="AN65" s="3">
        <f t="shared" si="2"/>
        <v>60000</v>
      </c>
      <c r="AO65" s="31"/>
    </row>
    <row r="66" spans="1:41" x14ac:dyDescent="0.4">
      <c r="A66" s="28" t="s">
        <v>69</v>
      </c>
      <c r="B66" s="5"/>
      <c r="C66" s="8"/>
      <c r="D66" s="8"/>
      <c r="E66" s="8"/>
      <c r="F66" s="8"/>
      <c r="G66" s="8"/>
      <c r="H66" s="8"/>
      <c r="I66" s="8"/>
      <c r="J66" s="8"/>
      <c r="K66" s="8"/>
      <c r="L66" s="8"/>
      <c r="M66" s="17"/>
      <c r="N66" s="1"/>
      <c r="O66" s="6"/>
      <c r="P66" s="9"/>
      <c r="Q66" s="9"/>
      <c r="R66" s="9"/>
      <c r="S66" s="9"/>
      <c r="T66" s="9"/>
      <c r="U66" s="9"/>
      <c r="V66" s="9"/>
      <c r="W66" s="9"/>
      <c r="X66" s="9"/>
      <c r="Y66" s="9"/>
      <c r="Z66" s="18"/>
      <c r="AA66" s="3"/>
      <c r="AB66" s="6">
        <v>37500</v>
      </c>
      <c r="AC66" s="9">
        <v>37500</v>
      </c>
      <c r="AD66" s="9">
        <v>37500</v>
      </c>
      <c r="AE66" s="9">
        <v>37500</v>
      </c>
      <c r="AF66" s="9">
        <v>37500</v>
      </c>
      <c r="AG66" s="9">
        <v>37500</v>
      </c>
      <c r="AH66" s="9">
        <v>37500</v>
      </c>
      <c r="AI66" s="9">
        <v>37500</v>
      </c>
      <c r="AJ66" s="9">
        <v>37500</v>
      </c>
      <c r="AK66" s="9">
        <v>37500</v>
      </c>
      <c r="AL66" s="9">
        <v>37500</v>
      </c>
      <c r="AM66" s="9">
        <v>37500</v>
      </c>
      <c r="AN66" s="3">
        <f t="shared" si="2"/>
        <v>450000</v>
      </c>
      <c r="AO66" s="31"/>
    </row>
    <row r="67" spans="1:41" x14ac:dyDescent="0.4">
      <c r="A67" s="28" t="s">
        <v>60</v>
      </c>
      <c r="B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17"/>
      <c r="N67" s="1"/>
      <c r="O67" s="6"/>
      <c r="P67" s="9"/>
      <c r="Q67" s="9"/>
      <c r="R67" s="9"/>
      <c r="S67" s="9"/>
      <c r="T67" s="9"/>
      <c r="U67" s="9"/>
      <c r="V67" s="9"/>
      <c r="W67" s="9"/>
      <c r="X67" s="9"/>
      <c r="Y67" s="9"/>
      <c r="Z67" s="18"/>
      <c r="AA67" s="3"/>
      <c r="AB67" s="6">
        <v>31250</v>
      </c>
      <c r="AC67" s="9">
        <v>31250</v>
      </c>
      <c r="AD67" s="9">
        <v>31250</v>
      </c>
      <c r="AE67" s="9">
        <v>31250</v>
      </c>
      <c r="AF67" s="9">
        <v>31250</v>
      </c>
      <c r="AG67" s="9">
        <v>31250</v>
      </c>
      <c r="AH67" s="9">
        <v>31250</v>
      </c>
      <c r="AI67" s="9">
        <v>31250</v>
      </c>
      <c r="AJ67" s="9">
        <v>31250</v>
      </c>
      <c r="AK67" s="9">
        <v>31250</v>
      </c>
      <c r="AL67" s="9">
        <v>31250</v>
      </c>
      <c r="AM67" s="9">
        <v>31250</v>
      </c>
      <c r="AN67" s="3">
        <f t="shared" si="2"/>
        <v>375000</v>
      </c>
      <c r="AO67" s="31"/>
    </row>
    <row r="68" spans="1:41" x14ac:dyDescent="0.4">
      <c r="A68" s="28" t="s">
        <v>55</v>
      </c>
      <c r="B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17"/>
      <c r="N68" s="1"/>
      <c r="O68" s="6"/>
      <c r="P68" s="9"/>
      <c r="Q68" s="9"/>
      <c r="R68" s="9"/>
      <c r="S68" s="9"/>
      <c r="T68" s="9"/>
      <c r="U68" s="9"/>
      <c r="V68" s="9"/>
      <c r="W68" s="9"/>
      <c r="X68" s="9">
        <v>5000</v>
      </c>
      <c r="Y68" s="9">
        <v>5000</v>
      </c>
      <c r="Z68" s="18">
        <v>5000</v>
      </c>
      <c r="AA68" s="3">
        <f t="shared" ref="AA68:AA74" si="3">X68+Y68+Z68</f>
        <v>15000</v>
      </c>
      <c r="AB68" s="6">
        <v>5000</v>
      </c>
      <c r="AC68" s="9">
        <v>5000</v>
      </c>
      <c r="AD68" s="9">
        <v>5000</v>
      </c>
      <c r="AE68" s="9">
        <v>5000</v>
      </c>
      <c r="AF68" s="9">
        <v>5000</v>
      </c>
      <c r="AG68" s="9">
        <v>5000</v>
      </c>
      <c r="AH68" s="9">
        <v>5000</v>
      </c>
      <c r="AI68" s="9">
        <v>5000</v>
      </c>
      <c r="AJ68" s="9">
        <v>5000</v>
      </c>
      <c r="AK68" s="9">
        <v>5000</v>
      </c>
      <c r="AL68" s="9">
        <v>5000</v>
      </c>
      <c r="AM68" s="9">
        <v>5000</v>
      </c>
      <c r="AN68" s="3">
        <f t="shared" si="2"/>
        <v>60000</v>
      </c>
      <c r="AO68" s="31"/>
    </row>
    <row r="69" spans="1:41" x14ac:dyDescent="0.4">
      <c r="A69" s="28" t="s">
        <v>68</v>
      </c>
      <c r="B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17"/>
      <c r="N69" s="1"/>
      <c r="O69" s="6"/>
      <c r="P69" s="9"/>
      <c r="Q69" s="9"/>
      <c r="R69" s="9"/>
      <c r="S69" s="9"/>
      <c r="T69" s="9"/>
      <c r="U69" s="9"/>
      <c r="V69" s="9"/>
      <c r="W69" s="9"/>
      <c r="X69" s="9">
        <v>10000</v>
      </c>
      <c r="Y69" s="9">
        <v>10000</v>
      </c>
      <c r="Z69" s="18">
        <v>10000</v>
      </c>
      <c r="AA69" s="3">
        <f t="shared" si="3"/>
        <v>30000</v>
      </c>
      <c r="AB69" s="6">
        <v>10000</v>
      </c>
      <c r="AC69" s="9">
        <v>10000</v>
      </c>
      <c r="AD69" s="9">
        <v>10000</v>
      </c>
      <c r="AE69" s="9">
        <v>10000</v>
      </c>
      <c r="AF69" s="9">
        <v>10000</v>
      </c>
      <c r="AG69" s="9">
        <v>10000</v>
      </c>
      <c r="AH69" s="9">
        <v>10000</v>
      </c>
      <c r="AI69" s="9">
        <v>10000</v>
      </c>
      <c r="AJ69" s="9">
        <v>10000</v>
      </c>
      <c r="AK69" s="9">
        <v>10000</v>
      </c>
      <c r="AL69" s="9">
        <v>10000</v>
      </c>
      <c r="AM69" s="9">
        <v>10000</v>
      </c>
      <c r="AN69" s="3">
        <f t="shared" si="2"/>
        <v>120000</v>
      </c>
      <c r="AO69" s="31"/>
    </row>
    <row r="70" spans="1:41" x14ac:dyDescent="0.4">
      <c r="A70" s="28" t="s">
        <v>58</v>
      </c>
      <c r="B70" s="5"/>
      <c r="C70" s="8"/>
      <c r="D70" s="8"/>
      <c r="E70" s="8"/>
      <c r="F70" s="8"/>
      <c r="G70" s="8"/>
      <c r="H70" s="8"/>
      <c r="I70" s="8"/>
      <c r="J70" s="8"/>
      <c r="K70" s="8"/>
      <c r="L70" s="8"/>
      <c r="M70" s="17"/>
      <c r="N70" s="1"/>
      <c r="O70" s="6"/>
      <c r="P70" s="9"/>
      <c r="Q70" s="9"/>
      <c r="R70" s="9"/>
      <c r="S70" s="9"/>
      <c r="T70" s="9"/>
      <c r="U70" s="9"/>
      <c r="V70" s="9"/>
      <c r="W70" s="9"/>
      <c r="X70" s="9">
        <v>6000</v>
      </c>
      <c r="Y70" s="9">
        <v>6000</v>
      </c>
      <c r="Z70" s="18">
        <v>6000</v>
      </c>
      <c r="AA70" s="3">
        <f t="shared" si="3"/>
        <v>18000</v>
      </c>
      <c r="AB70" s="6">
        <v>6000</v>
      </c>
      <c r="AC70" s="9">
        <v>6000</v>
      </c>
      <c r="AD70" s="9">
        <v>6000</v>
      </c>
      <c r="AE70" s="9">
        <v>6000</v>
      </c>
      <c r="AF70" s="9">
        <v>6000</v>
      </c>
      <c r="AG70" s="9">
        <v>6000</v>
      </c>
      <c r="AH70" s="9">
        <v>6000</v>
      </c>
      <c r="AI70" s="9">
        <v>6000</v>
      </c>
      <c r="AJ70" s="9">
        <v>6000</v>
      </c>
      <c r="AK70" s="9">
        <v>6000</v>
      </c>
      <c r="AL70" s="9">
        <v>6000</v>
      </c>
      <c r="AM70" s="9">
        <v>6000</v>
      </c>
      <c r="AN70" s="3">
        <f>AB70+AC70+AD70+AE70+AF70+AG70+AH70+AI70+AJ70+AK70+AL70+AM70</f>
        <v>72000</v>
      </c>
      <c r="AO70" s="31"/>
    </row>
    <row r="71" spans="1:41" x14ac:dyDescent="0.4">
      <c r="A71" s="28" t="s">
        <v>64</v>
      </c>
      <c r="B71" s="5"/>
      <c r="C71" s="8"/>
      <c r="D71" s="8"/>
      <c r="E71" s="8"/>
      <c r="F71" s="8"/>
      <c r="G71" s="8"/>
      <c r="H71" s="8"/>
      <c r="I71" s="8"/>
      <c r="J71" s="8"/>
      <c r="K71" s="8"/>
      <c r="L71" s="8"/>
      <c r="M71" s="17"/>
      <c r="N71" s="1"/>
      <c r="O71" s="6"/>
      <c r="P71" s="9"/>
      <c r="Q71" s="9"/>
      <c r="R71" s="9"/>
      <c r="S71" s="9"/>
      <c r="T71" s="9"/>
      <c r="U71" s="9"/>
      <c r="V71" s="9"/>
      <c r="W71" s="9"/>
      <c r="X71" s="9">
        <v>30000</v>
      </c>
      <c r="Y71" s="9">
        <v>30000</v>
      </c>
      <c r="Z71" s="18">
        <v>30000</v>
      </c>
      <c r="AA71" s="3">
        <f t="shared" si="3"/>
        <v>90000</v>
      </c>
      <c r="AB71" s="6">
        <v>30000</v>
      </c>
      <c r="AC71" s="9">
        <v>30000</v>
      </c>
      <c r="AD71" s="9">
        <v>30000</v>
      </c>
      <c r="AE71" s="9">
        <v>30000</v>
      </c>
      <c r="AF71" s="9">
        <v>30000</v>
      </c>
      <c r="AG71" s="9">
        <v>30000</v>
      </c>
      <c r="AH71" s="9">
        <v>30000</v>
      </c>
      <c r="AI71" s="9">
        <v>30000</v>
      </c>
      <c r="AJ71" s="9">
        <v>30000</v>
      </c>
      <c r="AK71" s="9">
        <v>30000</v>
      </c>
      <c r="AL71" s="9">
        <v>30000</v>
      </c>
      <c r="AM71" s="9">
        <v>30000</v>
      </c>
      <c r="AN71" s="3">
        <f>AB71+AC71+AD71+AE71+AF71+AG71+AH71+AI71+AJ71+AK71+AL71+AM71</f>
        <v>360000</v>
      </c>
      <c r="AO71" s="31"/>
    </row>
    <row r="72" spans="1:41" x14ac:dyDescent="0.4">
      <c r="A72" s="28" t="s">
        <v>72</v>
      </c>
      <c r="B72" s="5"/>
      <c r="C72" s="8"/>
      <c r="D72" s="8"/>
      <c r="E72" s="8"/>
      <c r="F72" s="8"/>
      <c r="G72" s="8"/>
      <c r="H72" s="8"/>
      <c r="I72" s="8"/>
      <c r="J72" s="8"/>
      <c r="K72" s="8"/>
      <c r="L72" s="8"/>
      <c r="M72" s="17"/>
      <c r="N72" s="1"/>
      <c r="O72" s="6"/>
      <c r="P72" s="9"/>
      <c r="Q72" s="9"/>
      <c r="R72" s="9"/>
      <c r="S72" s="9"/>
      <c r="T72" s="9"/>
      <c r="U72" s="9"/>
      <c r="V72" s="9"/>
      <c r="W72" s="9"/>
      <c r="X72" s="9">
        <v>15000</v>
      </c>
      <c r="Y72" s="9"/>
      <c r="Z72" s="18"/>
      <c r="AA72" s="3">
        <f t="shared" si="3"/>
        <v>15000</v>
      </c>
      <c r="AB72" s="6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3"/>
      <c r="AO72" s="31"/>
    </row>
    <row r="73" spans="1:41" x14ac:dyDescent="0.4">
      <c r="A73" s="28" t="s">
        <v>67</v>
      </c>
      <c r="B73" s="5"/>
      <c r="C73" s="8"/>
      <c r="D73" s="8"/>
      <c r="E73" s="8"/>
      <c r="F73" s="8"/>
      <c r="G73" s="8"/>
      <c r="H73" s="8"/>
      <c r="I73" s="8"/>
      <c r="J73" s="8"/>
      <c r="K73" s="8"/>
      <c r="L73" s="8"/>
      <c r="M73" s="17"/>
      <c r="N73" s="1"/>
      <c r="O73" s="6"/>
      <c r="P73" s="9"/>
      <c r="Q73" s="9"/>
      <c r="R73" s="9"/>
      <c r="S73" s="9"/>
      <c r="T73" s="9"/>
      <c r="U73" s="9"/>
      <c r="V73" s="9"/>
      <c r="W73" s="9"/>
      <c r="X73" s="9">
        <v>7500</v>
      </c>
      <c r="Y73" s="9"/>
      <c r="Z73" s="18"/>
      <c r="AA73" s="3">
        <f t="shared" si="3"/>
        <v>7500</v>
      </c>
      <c r="AB73" s="6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3"/>
      <c r="AO73" s="31"/>
    </row>
    <row r="74" spans="1:41" x14ac:dyDescent="0.4">
      <c r="A74" s="28" t="s">
        <v>61</v>
      </c>
      <c r="B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17"/>
      <c r="N74" s="1"/>
      <c r="O74" s="6"/>
      <c r="P74" s="9"/>
      <c r="Q74" s="9"/>
      <c r="R74" s="9"/>
      <c r="S74" s="9"/>
      <c r="T74" s="9"/>
      <c r="U74" s="9"/>
      <c r="V74" s="9"/>
      <c r="W74" s="9"/>
      <c r="X74" s="9">
        <v>16000</v>
      </c>
      <c r="Y74" s="9">
        <v>16000</v>
      </c>
      <c r="Z74" s="18">
        <v>16000</v>
      </c>
      <c r="AA74" s="3">
        <f t="shared" si="3"/>
        <v>48000</v>
      </c>
      <c r="AB74" s="6">
        <v>13200</v>
      </c>
      <c r="AC74" s="9">
        <v>13200</v>
      </c>
      <c r="AD74" s="9">
        <v>13200</v>
      </c>
      <c r="AE74" s="9">
        <v>13200</v>
      </c>
      <c r="AF74" s="9">
        <v>13200</v>
      </c>
      <c r="AG74" s="9">
        <v>15450</v>
      </c>
      <c r="AH74" s="9">
        <v>13200</v>
      </c>
      <c r="AI74" s="9">
        <v>13200</v>
      </c>
      <c r="AJ74" s="9">
        <v>13200</v>
      </c>
      <c r="AK74" s="9">
        <v>13200</v>
      </c>
      <c r="AL74" s="9">
        <v>13200</v>
      </c>
      <c r="AM74" s="9">
        <v>13200</v>
      </c>
      <c r="AN74" s="3">
        <f>AB74+AC74+AD74+AE74+AF74+AG74+AH74+AI74+AJ74+AK74+AL74+AM74</f>
        <v>160650</v>
      </c>
      <c r="AO74" s="31"/>
    </row>
    <row r="75" spans="1:41" x14ac:dyDescent="0.4">
      <c r="A75" s="28" t="s">
        <v>30</v>
      </c>
      <c r="B75" s="5"/>
      <c r="C75" s="8"/>
      <c r="D75" s="8"/>
      <c r="E75" s="8"/>
      <c r="F75" s="8"/>
      <c r="G75" s="8"/>
      <c r="H75" s="8"/>
      <c r="I75" s="8"/>
      <c r="J75" s="8"/>
      <c r="K75" s="8"/>
      <c r="L75" s="8"/>
      <c r="M75" s="17"/>
      <c r="N75" s="1"/>
      <c r="O75" s="5"/>
      <c r="P75" s="8"/>
      <c r="Q75" s="8"/>
      <c r="R75" s="8"/>
      <c r="S75" s="8"/>
      <c r="T75" s="8"/>
      <c r="U75" s="8"/>
      <c r="V75" s="8"/>
      <c r="W75" s="8"/>
      <c r="X75" s="11">
        <f>X61+X62+X63+X64+X65+X68+X66+X67+X69+X70+X71+X72+X74+X73</f>
        <v>312000</v>
      </c>
      <c r="Y75" s="11">
        <f t="shared" ref="Y75:AG75" si="4">Y61+Y62+Y63+Y64+Y65+Y68+Y66+Y67+Y69+Y70+Y71+Y72+Y73+Y74</f>
        <v>289500</v>
      </c>
      <c r="Z75" s="19">
        <f t="shared" si="4"/>
        <v>289500</v>
      </c>
      <c r="AA75" s="12">
        <f t="shared" si="4"/>
        <v>891000</v>
      </c>
      <c r="AB75" s="6">
        <f t="shared" si="4"/>
        <v>355450</v>
      </c>
      <c r="AC75" s="9">
        <f t="shared" si="4"/>
        <v>355450</v>
      </c>
      <c r="AD75" s="9">
        <f t="shared" si="4"/>
        <v>355450</v>
      </c>
      <c r="AE75" s="9">
        <f t="shared" si="4"/>
        <v>355450</v>
      </c>
      <c r="AF75" s="9">
        <f t="shared" si="4"/>
        <v>355450</v>
      </c>
      <c r="AG75" s="9">
        <f t="shared" si="4"/>
        <v>357700</v>
      </c>
      <c r="AH75" s="9">
        <f>AH61+AH62+AH63+AH64+AH65+AH68+AH66+AH67+AH69+AH70+AH71+AH72+AH74+AH73</f>
        <v>355450</v>
      </c>
      <c r="AI75" s="9">
        <f t="shared" ref="AI75:AN75" si="5">AI61+AI62+AI63+AI64+AI65+AI68+AI66+AI67+AI69+AI70+AI71+AI72+AI73+AI74</f>
        <v>355450</v>
      </c>
      <c r="AJ75" s="9">
        <f t="shared" si="5"/>
        <v>355450</v>
      </c>
      <c r="AK75" s="9">
        <f t="shared" si="5"/>
        <v>355450</v>
      </c>
      <c r="AL75" s="9">
        <f t="shared" si="5"/>
        <v>355450</v>
      </c>
      <c r="AM75" s="9">
        <f t="shared" si="5"/>
        <v>355450</v>
      </c>
      <c r="AN75" s="3">
        <f t="shared" si="5"/>
        <v>4267650</v>
      </c>
      <c r="AO75" s="31">
        <f>AA75+AN75</f>
        <v>5158650</v>
      </c>
    </row>
    <row r="76" spans="1:41" x14ac:dyDescent="0.4">
      <c r="A76" s="28"/>
      <c r="B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17"/>
      <c r="N76" s="1"/>
      <c r="O76" s="5"/>
      <c r="P76" s="8"/>
      <c r="Q76" s="8"/>
      <c r="R76" s="8"/>
      <c r="S76" s="8"/>
      <c r="T76" s="8"/>
      <c r="U76" s="8"/>
      <c r="V76" s="8"/>
      <c r="W76" s="8"/>
      <c r="X76" s="8"/>
      <c r="Y76" s="8"/>
      <c r="Z76" s="17"/>
      <c r="AA76" s="1"/>
      <c r="AB76" s="5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"/>
      <c r="AO76" s="29"/>
    </row>
    <row r="77" spans="1:41" ht="16.5" thickBot="1" x14ac:dyDescent="0.45">
      <c r="A77" s="32"/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20"/>
      <c r="N77" s="13"/>
      <c r="O77" s="14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20"/>
      <c r="AA77" s="13"/>
      <c r="AB77" s="14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3"/>
      <c r="AO77" s="33"/>
    </row>
    <row r="78" spans="1:41" ht="16.5" thickTop="1" x14ac:dyDescent="0.4">
      <c r="A78" s="28"/>
      <c r="B78" s="5"/>
      <c r="C78" s="8"/>
      <c r="D78" s="8"/>
      <c r="E78" s="8"/>
      <c r="F78" s="8"/>
      <c r="G78" s="8"/>
      <c r="H78" s="8"/>
      <c r="I78" s="8"/>
      <c r="J78" s="8"/>
      <c r="K78" s="8"/>
      <c r="L78" s="8"/>
      <c r="M78" s="17"/>
      <c r="N78" s="1"/>
      <c r="O78" s="5"/>
      <c r="P78" s="8"/>
      <c r="Q78" s="8"/>
      <c r="R78" s="8"/>
      <c r="S78" s="8"/>
      <c r="T78" s="8"/>
      <c r="U78" s="8"/>
      <c r="V78" s="8"/>
      <c r="W78" s="8"/>
      <c r="X78" s="8"/>
      <c r="Y78" s="8"/>
      <c r="Z78" s="17"/>
      <c r="AA78" s="1"/>
      <c r="AB78" s="5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1"/>
      <c r="AO78" s="29"/>
    </row>
    <row r="79" spans="1:41" x14ac:dyDescent="0.4">
      <c r="A79" s="28" t="s">
        <v>62</v>
      </c>
      <c r="B79" s="10">
        <f t="shared" ref="B79:K79" si="6">B18</f>
        <v>20000</v>
      </c>
      <c r="C79" s="11">
        <f t="shared" si="6"/>
        <v>23500</v>
      </c>
      <c r="D79" s="11">
        <f t="shared" si="6"/>
        <v>27500</v>
      </c>
      <c r="E79" s="11">
        <f t="shared" si="6"/>
        <v>27500</v>
      </c>
      <c r="F79" s="11">
        <f t="shared" si="6"/>
        <v>26000</v>
      </c>
      <c r="G79" s="11">
        <f t="shared" si="6"/>
        <v>28122</v>
      </c>
      <c r="H79" s="11">
        <f t="shared" si="6"/>
        <v>25000</v>
      </c>
      <c r="I79" s="11">
        <f t="shared" si="6"/>
        <v>25000</v>
      </c>
      <c r="J79" s="11">
        <f t="shared" si="6"/>
        <v>25000</v>
      </c>
      <c r="K79" s="11">
        <f t="shared" si="6"/>
        <v>25000</v>
      </c>
      <c r="L79" s="11">
        <f>L45</f>
        <v>26500</v>
      </c>
      <c r="M79" s="19">
        <f>M45</f>
        <v>26500</v>
      </c>
      <c r="N79" s="42">
        <f>N18+N45</f>
        <v>305622</v>
      </c>
      <c r="O79" s="10">
        <f t="shared" ref="O79:W79" si="7">O45</f>
        <v>100500</v>
      </c>
      <c r="P79" s="11">
        <f t="shared" si="7"/>
        <v>100500</v>
      </c>
      <c r="Q79" s="11">
        <f t="shared" si="7"/>
        <v>100500</v>
      </c>
      <c r="R79" s="11">
        <f t="shared" si="7"/>
        <v>100500</v>
      </c>
      <c r="S79" s="11">
        <f t="shared" si="7"/>
        <v>100500</v>
      </c>
      <c r="T79" s="11">
        <f t="shared" si="7"/>
        <v>102700</v>
      </c>
      <c r="U79" s="11">
        <f t="shared" si="7"/>
        <v>171000</v>
      </c>
      <c r="V79" s="11">
        <f t="shared" si="7"/>
        <v>136000</v>
      </c>
      <c r="W79" s="11">
        <f t="shared" si="7"/>
        <v>136000</v>
      </c>
      <c r="X79" s="11">
        <f>X75</f>
        <v>312000</v>
      </c>
      <c r="Y79" s="11">
        <f>Y75</f>
        <v>289500</v>
      </c>
      <c r="Z79" s="19">
        <f>Z75</f>
        <v>289500</v>
      </c>
      <c r="AA79" s="42">
        <f>AA45+AA75</f>
        <v>1939200</v>
      </c>
      <c r="AB79" s="10">
        <f t="shared" ref="AB79:AN79" si="8">AB75</f>
        <v>355450</v>
      </c>
      <c r="AC79" s="11">
        <f t="shared" si="8"/>
        <v>355450</v>
      </c>
      <c r="AD79" s="11">
        <f t="shared" si="8"/>
        <v>355450</v>
      </c>
      <c r="AE79" s="11">
        <f t="shared" si="8"/>
        <v>355450</v>
      </c>
      <c r="AF79" s="11">
        <f t="shared" si="8"/>
        <v>355450</v>
      </c>
      <c r="AG79" s="11">
        <f t="shared" si="8"/>
        <v>357700</v>
      </c>
      <c r="AH79" s="11">
        <f t="shared" si="8"/>
        <v>355450</v>
      </c>
      <c r="AI79" s="11">
        <f t="shared" si="8"/>
        <v>355450</v>
      </c>
      <c r="AJ79" s="11">
        <f t="shared" si="8"/>
        <v>355450</v>
      </c>
      <c r="AK79" s="11">
        <f t="shared" si="8"/>
        <v>355450</v>
      </c>
      <c r="AL79" s="11">
        <f t="shared" si="8"/>
        <v>355450</v>
      </c>
      <c r="AM79" s="11">
        <f t="shared" si="8"/>
        <v>355450</v>
      </c>
      <c r="AN79" s="45">
        <f t="shared" si="8"/>
        <v>4267650</v>
      </c>
      <c r="AO79" s="30">
        <f>AO75+AO45+AO18</f>
        <v>6512472</v>
      </c>
    </row>
    <row r="80" spans="1:41" x14ac:dyDescent="0.4">
      <c r="A80" s="28" t="s">
        <v>63</v>
      </c>
      <c r="B80" s="5"/>
      <c r="C80" s="8"/>
      <c r="D80" s="8"/>
      <c r="E80" s="8"/>
      <c r="F80" s="8"/>
      <c r="G80" s="8"/>
      <c r="H80" s="8"/>
      <c r="I80" s="8"/>
      <c r="J80" s="8"/>
      <c r="K80" s="8"/>
      <c r="L80" s="8"/>
      <c r="M80" s="17"/>
      <c r="N80" s="43">
        <f>0.1*N79</f>
        <v>30562.2</v>
      </c>
      <c r="O80" s="5"/>
      <c r="P80" s="8"/>
      <c r="Q80" s="8"/>
      <c r="R80" s="8"/>
      <c r="S80" s="8"/>
      <c r="T80" s="8"/>
      <c r="U80" s="8"/>
      <c r="V80" s="8"/>
      <c r="W80" s="8"/>
      <c r="X80" s="8"/>
      <c r="Y80" s="8"/>
      <c r="Z80" s="17"/>
      <c r="AA80" s="12">
        <f>0.1*AA79</f>
        <v>193920</v>
      </c>
      <c r="AB80" s="5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46">
        <f>0.1*AN79</f>
        <v>426765</v>
      </c>
      <c r="AO80" s="30">
        <f>0.1*AO79</f>
        <v>651247.20000000007</v>
      </c>
    </row>
    <row r="81" spans="1:41" ht="16.5" thickBot="1" x14ac:dyDescent="0.45">
      <c r="A81" s="28" t="s">
        <v>56</v>
      </c>
      <c r="B81" s="5"/>
      <c r="C81" s="8"/>
      <c r="D81" s="8"/>
      <c r="E81" s="8"/>
      <c r="F81" s="8"/>
      <c r="G81" s="8"/>
      <c r="H81" s="8"/>
      <c r="I81" s="8"/>
      <c r="J81" s="8"/>
      <c r="K81" s="8"/>
      <c r="L81" s="8"/>
      <c r="M81" s="17"/>
      <c r="N81" s="44">
        <f>N79+N80</f>
        <v>336184.2</v>
      </c>
      <c r="O81" s="5"/>
      <c r="P81" s="8"/>
      <c r="Q81" s="8"/>
      <c r="R81" s="8"/>
      <c r="S81" s="8"/>
      <c r="T81" s="8"/>
      <c r="U81" s="8"/>
      <c r="V81" s="8"/>
      <c r="W81" s="8"/>
      <c r="X81" s="8"/>
      <c r="Y81" s="8"/>
      <c r="Z81" s="17"/>
      <c r="AA81" s="44">
        <f>+AA79+AA80</f>
        <v>2133120</v>
      </c>
      <c r="AB81" s="5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47">
        <f>AN79+AN80</f>
        <v>4694415</v>
      </c>
      <c r="AO81" s="30">
        <f>AO79+AO80</f>
        <v>7163719.2000000002</v>
      </c>
    </row>
    <row r="82" spans="1:41" ht="17" thickTop="1" thickBot="1" x14ac:dyDescent="0.45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7"/>
      <c r="N82" s="38"/>
      <c r="O82" s="35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7"/>
      <c r="AA82" s="48"/>
      <c r="AB82" s="35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8"/>
      <c r="AO82" s="39"/>
    </row>
    <row r="84" spans="1:41" x14ac:dyDescent="0.4">
      <c r="N84" s="40">
        <f>B79+C79+D79+E79+F79+G79+H79+I79+J79+K79+L79+M79</f>
        <v>305622</v>
      </c>
      <c r="AA84" s="40">
        <f>O79+P79+Q79+R79+S79+T79+U79+V79+W79+X79+Y79+Z79</f>
        <v>1939200</v>
      </c>
      <c r="AN84" s="40">
        <f>AB79+AC79+AD79+AE79+AF79+AG79+AH79+AI79+AJ79+AK79+AL79+AM79</f>
        <v>4267650</v>
      </c>
      <c r="AO84" s="40">
        <f>AN79+AA79+N79</f>
        <v>6512472</v>
      </c>
    </row>
    <row r="86" spans="1:41" x14ac:dyDescent="0.4">
      <c r="AO86" s="40">
        <f>AN81+AA81+N81</f>
        <v>7163719.2000000002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Shetler</dc:creator>
  <cp:lastModifiedBy>Sarah Davis</cp:lastModifiedBy>
  <dcterms:created xsi:type="dcterms:W3CDTF">2025-02-07T04:33:29Z</dcterms:created>
  <dcterms:modified xsi:type="dcterms:W3CDTF">2025-05-13T21:52:39Z</dcterms:modified>
</cp:coreProperties>
</file>